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cory_humphreys_mcwanepi_com/Documents/Desktop/PRICING/"/>
    </mc:Choice>
  </mc:AlternateContent>
  <xr:revisionPtr revIDLastSave="0" documentId="8_{46E090BE-7E60-4B55-9C9F-37F4A08627B7}" xr6:coauthVersionLast="47" xr6:coauthVersionMax="47" xr10:uidLastSave="{00000000-0000-0000-0000-000000000000}"/>
  <workbookProtection workbookAlgorithmName="SHA-512" workbookHashValue="GxfcPSUtLcK9bwywMavWfyP+D5SQc/Kv3dVwoEIIFdzsGd2g0bukKlfmqMp+yyWQSMLY2eotrav8ZqHTs4wvoA==" workbookSaltValue="QxkyIHuVsNS9R5gP3JPnxA==" workbookSpinCount="100000" lockStructure="1"/>
  <bookViews>
    <workbookView xWindow="38280" yWindow="-120" windowWidth="29040" windowHeight="15720" tabRatio="716" xr2:uid="{00000000-000D-0000-FFFF-FFFF00000000}"/>
  </bookViews>
  <sheets>
    <sheet name="Cover Page" sheetId="15" r:id="rId1"/>
    <sheet name="Master" sheetId="45" state="hidden" r:id="rId2"/>
    <sheet name="Anchor Pipe" sheetId="46" r:id="rId3"/>
    <sheet name="3&quot; Pipe" sheetId="19" r:id="rId4"/>
    <sheet name="4&quot; Pipe" sheetId="25" r:id="rId5"/>
    <sheet name="6&quot; Pipe" sheetId="26" r:id="rId6"/>
    <sheet name="8&quot; Pipe" sheetId="27" r:id="rId7"/>
    <sheet name="10&quot; Pipe" sheetId="28" r:id="rId8"/>
    <sheet name="12&quot; Pipe" sheetId="29" r:id="rId9"/>
    <sheet name="14&quot; Pipe" sheetId="30" r:id="rId10"/>
    <sheet name="16&quot; Pipe" sheetId="31" r:id="rId11"/>
    <sheet name="18&quot; Pipe" sheetId="32" r:id="rId12"/>
    <sheet name="20&quot; Pipe" sheetId="33" r:id="rId13"/>
    <sheet name="24&quot; Pipe" sheetId="34" r:id="rId14"/>
    <sheet name="30&quot; Pipe" sheetId="35" r:id="rId15"/>
    <sheet name="36&quot; Pipe" sheetId="36" r:id="rId16"/>
    <sheet name="42&quot; Pipe" sheetId="47" r:id="rId17"/>
    <sheet name="48&quot; Pipe" sheetId="48" r:id="rId18"/>
  </sheets>
  <definedNames>
    <definedName name="_xlnm.Print_Area" localSheetId="7">'10" Pipe'!$B$1:$N$49</definedName>
    <definedName name="_xlnm.Print_Area" localSheetId="8">'12" Pipe'!$B$1:$N$49</definedName>
    <definedName name="_xlnm.Print_Area" localSheetId="9">'14" Pipe'!$B$1:$N$49</definedName>
    <definedName name="_xlnm.Print_Area" localSheetId="10">'16" Pipe'!$B$1:$N$49</definedName>
    <definedName name="_xlnm.Print_Area" localSheetId="11">'18" Pipe'!$B$1:$N$49</definedName>
    <definedName name="_xlnm.Print_Area" localSheetId="12">'20" Pipe'!$B$1:$N$49</definedName>
    <definedName name="_xlnm.Print_Area" localSheetId="13">'24" Pipe'!$B$1:$N$49</definedName>
    <definedName name="_xlnm.Print_Area" localSheetId="3">'3" Pipe'!$B$1:$N$49</definedName>
    <definedName name="_xlnm.Print_Area" localSheetId="14">'30" Pipe'!$B$1:$N$49</definedName>
    <definedName name="_xlnm.Print_Area" localSheetId="15">'36" Pipe'!$B$1:$N$49</definedName>
    <definedName name="_xlnm.Print_Area" localSheetId="4">'4" Pipe'!$B$1:$N$49</definedName>
    <definedName name="_xlnm.Print_Area" localSheetId="16">'42" Pipe'!$B$1:$N$49</definedName>
    <definedName name="_xlnm.Print_Area" localSheetId="17">'48" Pipe'!$B$1:$N$53</definedName>
    <definedName name="_xlnm.Print_Area" localSheetId="5">'6" Pipe'!$B$1:$N$49</definedName>
    <definedName name="_xlnm.Print_Area" localSheetId="6">'8" Pipe'!$B$1:$N$49</definedName>
    <definedName name="_xlnm.Print_Area" localSheetId="2">'Anchor Pipe'!$B$1:$N$20</definedName>
    <definedName name="_xlnm.Print_Titles" localSheetId="3">'3" Pipe'!$1:$1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9" l="1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6" i="19"/>
  <c r="L7" i="46"/>
  <c r="L8" i="46"/>
  <c r="L9" i="46"/>
  <c r="L10" i="46"/>
  <c r="L11" i="46"/>
  <c r="L12" i="46"/>
  <c r="L13" i="46"/>
  <c r="L14" i="46"/>
  <c r="L15" i="46"/>
  <c r="L16" i="46"/>
  <c r="L6" i="46"/>
  <c r="J7" i="46"/>
  <c r="J8" i="46"/>
  <c r="J9" i="46"/>
  <c r="J10" i="46"/>
  <c r="J11" i="46"/>
  <c r="J12" i="46"/>
  <c r="J13" i="46"/>
  <c r="J14" i="46"/>
  <c r="J15" i="46"/>
  <c r="J16" i="46"/>
  <c r="J6" i="46"/>
  <c r="H7" i="46"/>
  <c r="H8" i="46"/>
  <c r="H9" i="46"/>
  <c r="H10" i="46"/>
  <c r="H11" i="46"/>
  <c r="H12" i="46"/>
  <c r="H13" i="46"/>
  <c r="H14" i="46"/>
  <c r="H15" i="46"/>
  <c r="H16" i="46"/>
  <c r="H6" i="46"/>
  <c r="F7" i="46"/>
  <c r="F8" i="46"/>
  <c r="F9" i="46"/>
  <c r="F10" i="46"/>
  <c r="F11" i="46"/>
  <c r="F12" i="46"/>
  <c r="F13" i="46"/>
  <c r="F14" i="46"/>
  <c r="F15" i="46"/>
  <c r="F16" i="46"/>
  <c r="F6" i="46"/>
  <c r="D7" i="46"/>
  <c r="D8" i="46"/>
  <c r="D9" i="46"/>
  <c r="D10" i="46"/>
  <c r="D11" i="46"/>
  <c r="D12" i="46"/>
  <c r="D13" i="46"/>
  <c r="D14" i="46"/>
  <c r="D15" i="46"/>
  <c r="D16" i="46"/>
  <c r="D6" i="46"/>
  <c r="A24" i="15"/>
  <c r="M1" i="48"/>
  <c r="E1" i="48"/>
  <c r="Y11" i="45"/>
  <c r="M1" i="47"/>
  <c r="E1" i="47"/>
  <c r="E1" i="46"/>
  <c r="E1" i="19"/>
  <c r="V15" i="45"/>
  <c r="Y24" i="45"/>
  <c r="Y40" i="45"/>
  <c r="V11" i="45"/>
  <c r="V12" i="45"/>
  <c r="Y12" i="45" s="1"/>
  <c r="V13" i="45"/>
  <c r="Y13" i="45" s="1"/>
  <c r="V14" i="45"/>
  <c r="Y14" i="45" s="1"/>
  <c r="V16" i="45"/>
  <c r="Y16" i="45" s="1"/>
  <c r="V17" i="45"/>
  <c r="Y17" i="45" s="1"/>
  <c r="V18" i="45"/>
  <c r="Y18" i="45" s="1"/>
  <c r="V19" i="45"/>
  <c r="Y19" i="45" s="1"/>
  <c r="V20" i="45"/>
  <c r="Y20" i="45" s="1"/>
  <c r="V21" i="45"/>
  <c r="Y21" i="45" s="1"/>
  <c r="V22" i="45"/>
  <c r="Y22" i="45" s="1"/>
  <c r="V23" i="45"/>
  <c r="Y23" i="45" s="1"/>
  <c r="V24" i="45"/>
  <c r="V25" i="45"/>
  <c r="Y25" i="45" s="1"/>
  <c r="V26" i="45"/>
  <c r="Y26" i="45" s="1"/>
  <c r="V27" i="45"/>
  <c r="Y27" i="45" s="1"/>
  <c r="V28" i="45"/>
  <c r="Y28" i="45" s="1"/>
  <c r="V29" i="45"/>
  <c r="Y29" i="45" s="1"/>
  <c r="V30" i="45"/>
  <c r="Y30" i="45" s="1"/>
  <c r="V31" i="45"/>
  <c r="Y31" i="45" s="1"/>
  <c r="V32" i="45"/>
  <c r="Y32" i="45" s="1"/>
  <c r="V33" i="45"/>
  <c r="Y33" i="45" s="1"/>
  <c r="V34" i="45"/>
  <c r="Y34" i="45" s="1"/>
  <c r="V35" i="45"/>
  <c r="Y35" i="45" s="1"/>
  <c r="V36" i="45"/>
  <c r="Y36" i="45" s="1"/>
  <c r="V37" i="45"/>
  <c r="Y37" i="45" s="1"/>
  <c r="V38" i="45"/>
  <c r="Y38" i="45" s="1"/>
  <c r="V39" i="45"/>
  <c r="Y39" i="45" s="1"/>
  <c r="V40" i="45"/>
  <c r="V41" i="45"/>
  <c r="Y41" i="45" s="1"/>
  <c r="V42" i="45"/>
  <c r="Y42" i="45" s="1"/>
  <c r="V43" i="45"/>
  <c r="Y43" i="45" s="1"/>
  <c r="V44" i="45"/>
  <c r="Y44" i="45" s="1"/>
  <c r="V45" i="45"/>
  <c r="Y45" i="45" s="1"/>
  <c r="L1" i="46"/>
  <c r="Y15" i="45" l="1"/>
  <c r="AE2" i="45" l="1"/>
  <c r="H7" i="48" l="1"/>
  <c r="H23" i="48"/>
  <c r="H39" i="48"/>
  <c r="F18" i="48"/>
  <c r="F34" i="48"/>
  <c r="D13" i="48"/>
  <c r="D29" i="48"/>
  <c r="F6" i="48"/>
  <c r="H21" i="47"/>
  <c r="H37" i="47"/>
  <c r="F20" i="47"/>
  <c r="F36" i="47"/>
  <c r="D16" i="47"/>
  <c r="D32" i="47"/>
  <c r="H24" i="48"/>
  <c r="F35" i="48"/>
  <c r="D14" i="48"/>
  <c r="D30" i="48"/>
  <c r="D6" i="48"/>
  <c r="H38" i="47"/>
  <c r="D33" i="47"/>
  <c r="H25" i="48"/>
  <c r="D15" i="48"/>
  <c r="H23" i="47"/>
  <c r="H8" i="48"/>
  <c r="H11" i="48"/>
  <c r="H27" i="48"/>
  <c r="H43" i="48"/>
  <c r="F22" i="48"/>
  <c r="F38" i="48"/>
  <c r="D17" i="48"/>
  <c r="D33" i="48"/>
  <c r="H9" i="47"/>
  <c r="H25" i="47"/>
  <c r="F8" i="47"/>
  <c r="F24" i="47"/>
  <c r="H6" i="47"/>
  <c r="D20" i="47"/>
  <c r="D36" i="47"/>
  <c r="D37" i="47"/>
  <c r="H29" i="48"/>
  <c r="F8" i="48"/>
  <c r="F40" i="48"/>
  <c r="D35" i="48"/>
  <c r="H27" i="47"/>
  <c r="F26" i="47"/>
  <c r="D22" i="47"/>
  <c r="D38" i="47"/>
  <c r="H30" i="48"/>
  <c r="D36" i="48"/>
  <c r="H28" i="47"/>
  <c r="F27" i="47"/>
  <c r="D23" i="47"/>
  <c r="H31" i="48"/>
  <c r="F10" i="48"/>
  <c r="F42" i="48"/>
  <c r="D37" i="48"/>
  <c r="H12" i="48"/>
  <c r="H28" i="48"/>
  <c r="F7" i="48"/>
  <c r="F23" i="48"/>
  <c r="F39" i="48"/>
  <c r="D18" i="48"/>
  <c r="D34" i="48"/>
  <c r="H10" i="47"/>
  <c r="H26" i="47"/>
  <c r="F9" i="47"/>
  <c r="F25" i="47"/>
  <c r="F6" i="47"/>
  <c r="D21" i="47"/>
  <c r="H13" i="48"/>
  <c r="F24" i="48"/>
  <c r="D19" i="48"/>
  <c r="H11" i="47"/>
  <c r="F10" i="47"/>
  <c r="D39" i="47"/>
  <c r="H14" i="48"/>
  <c r="F9" i="48"/>
  <c r="F25" i="48"/>
  <c r="F41" i="48"/>
  <c r="D20" i="48"/>
  <c r="H12" i="47"/>
  <c r="F11" i="47"/>
  <c r="D7" i="47"/>
  <c r="D6" i="47"/>
  <c r="H15" i="48"/>
  <c r="F26" i="48"/>
  <c r="D21" i="48"/>
  <c r="H13" i="47"/>
  <c r="H29" i="47"/>
  <c r="F12" i="47"/>
  <c r="H16" i="48"/>
  <c r="H32" i="48"/>
  <c r="F11" i="48"/>
  <c r="F27" i="48"/>
  <c r="F43" i="48"/>
  <c r="D22" i="48"/>
  <c r="D38" i="48"/>
  <c r="H14" i="47"/>
  <c r="H30" i="47"/>
  <c r="F13" i="47"/>
  <c r="F29" i="47"/>
  <c r="D9" i="47"/>
  <c r="D25" i="47"/>
  <c r="D27" i="47"/>
  <c r="H19" i="48"/>
  <c r="H33" i="47"/>
  <c r="H20" i="48"/>
  <c r="D42" i="48"/>
  <c r="H34" i="47"/>
  <c r="D13" i="47"/>
  <c r="F22" i="47"/>
  <c r="D18" i="47"/>
  <c r="H10" i="48"/>
  <c r="F21" i="48"/>
  <c r="H17" i="48"/>
  <c r="H33" i="48"/>
  <c r="F12" i="48"/>
  <c r="F28" i="48"/>
  <c r="D7" i="48"/>
  <c r="D23" i="48"/>
  <c r="D39" i="48"/>
  <c r="H15" i="47"/>
  <c r="H31" i="47"/>
  <c r="F14" i="47"/>
  <c r="F30" i="47"/>
  <c r="D10" i="47"/>
  <c r="D26" i="47"/>
  <c r="D11" i="47"/>
  <c r="H35" i="48"/>
  <c r="D25" i="48"/>
  <c r="H17" i="47"/>
  <c r="D12" i="47"/>
  <c r="D28" i="47"/>
  <c r="H36" i="48"/>
  <c r="F31" i="48"/>
  <c r="D10" i="48"/>
  <c r="D26" i="48"/>
  <c r="H18" i="47"/>
  <c r="F17" i="47"/>
  <c r="F33" i="47"/>
  <c r="D29" i="47"/>
  <c r="H39" i="47"/>
  <c r="F38" i="47"/>
  <c r="D34" i="47"/>
  <c r="H26" i="48"/>
  <c r="D32" i="48"/>
  <c r="H24" i="47"/>
  <c r="F39" i="47"/>
  <c r="F28" i="47"/>
  <c r="H18" i="48"/>
  <c r="H34" i="48"/>
  <c r="F13" i="48"/>
  <c r="F29" i="48"/>
  <c r="D8" i="48"/>
  <c r="D24" i="48"/>
  <c r="D40" i="48"/>
  <c r="H16" i="47"/>
  <c r="H32" i="47"/>
  <c r="F15" i="47"/>
  <c r="F31" i="47"/>
  <c r="F14" i="48"/>
  <c r="F30" i="48"/>
  <c r="D9" i="48"/>
  <c r="D41" i="48"/>
  <c r="F16" i="47"/>
  <c r="F15" i="48"/>
  <c r="H42" i="48"/>
  <c r="F32" i="47"/>
  <c r="H21" i="48"/>
  <c r="H37" i="48"/>
  <c r="F16" i="48"/>
  <c r="F32" i="48"/>
  <c r="D11" i="48"/>
  <c r="D27" i="48"/>
  <c r="D43" i="48"/>
  <c r="H19" i="47"/>
  <c r="H35" i="47"/>
  <c r="F18" i="47"/>
  <c r="F34" i="47"/>
  <c r="D14" i="47"/>
  <c r="D30" i="47"/>
  <c r="F19" i="48"/>
  <c r="F21" i="47"/>
  <c r="F37" i="47"/>
  <c r="D17" i="47"/>
  <c r="H9" i="48"/>
  <c r="F37" i="48"/>
  <c r="D16" i="48"/>
  <c r="H8" i="47"/>
  <c r="F7" i="47"/>
  <c r="F23" i="47"/>
  <c r="D19" i="47"/>
  <c r="D35" i="47"/>
  <c r="D8" i="47"/>
  <c r="D24" i="47"/>
  <c r="H22" i="48"/>
  <c r="H38" i="48"/>
  <c r="F17" i="48"/>
  <c r="F33" i="48"/>
  <c r="D12" i="48"/>
  <c r="D28" i="48"/>
  <c r="H6" i="48"/>
  <c r="H20" i="47"/>
  <c r="H36" i="47"/>
  <c r="F19" i="47"/>
  <c r="F35" i="47"/>
  <c r="D15" i="47"/>
  <c r="D31" i="47"/>
  <c r="H40" i="48"/>
  <c r="H22" i="47"/>
  <c r="H41" i="48"/>
  <c r="F20" i="48"/>
  <c r="F36" i="48"/>
  <c r="D31" i="48"/>
  <c r="H7" i="47"/>
  <c r="M48" i="48"/>
  <c r="M47" i="48"/>
  <c r="F52" i="48"/>
  <c r="F46" i="48"/>
  <c r="M46" i="48"/>
  <c r="F51" i="48"/>
  <c r="F47" i="48"/>
  <c r="M44" i="47"/>
  <c r="M43" i="47"/>
  <c r="M42" i="47"/>
  <c r="F47" i="47"/>
  <c r="F42" i="47"/>
  <c r="F48" i="47"/>
  <c r="F43" i="47"/>
  <c r="M42" i="34"/>
  <c r="F43" i="27"/>
  <c r="F49" i="27"/>
  <c r="M44" i="28"/>
  <c r="M42" i="32"/>
  <c r="F49" i="30"/>
  <c r="F42" i="33"/>
  <c r="M43" i="30"/>
  <c r="M42" i="27"/>
  <c r="F44" i="36"/>
  <c r="F48" i="25"/>
  <c r="F43" i="32"/>
  <c r="M43" i="34"/>
  <c r="M43" i="35"/>
  <c r="F43" i="29"/>
  <c r="F49" i="25"/>
  <c r="F44" i="32"/>
  <c r="M43" i="27"/>
  <c r="M43" i="32"/>
  <c r="F42" i="19"/>
  <c r="F42" i="29"/>
  <c r="F48" i="33"/>
  <c r="F49" i="29"/>
  <c r="F42" i="35"/>
  <c r="F47" i="19"/>
  <c r="F42" i="30"/>
  <c r="F42" i="28"/>
  <c r="F42" i="34"/>
  <c r="F47" i="35"/>
  <c r="F48" i="19"/>
  <c r="M42" i="25"/>
  <c r="M42" i="31"/>
  <c r="M42" i="33"/>
  <c r="F49" i="26"/>
  <c r="F43" i="28"/>
  <c r="M43" i="29"/>
  <c r="F49" i="31"/>
  <c r="F43" i="34"/>
  <c r="F48" i="36"/>
  <c r="F49" i="19"/>
  <c r="F47" i="33"/>
  <c r="F44" i="29"/>
  <c r="M44" i="34"/>
  <c r="M44" i="25"/>
  <c r="M44" i="32"/>
  <c r="M42" i="29"/>
  <c r="F42" i="26"/>
  <c r="F42" i="32"/>
  <c r="M43" i="33"/>
  <c r="M43" i="26"/>
  <c r="F49" i="28"/>
  <c r="M44" i="29"/>
  <c r="M43" i="31"/>
  <c r="F44" i="34"/>
  <c r="F48" i="35"/>
  <c r="M42" i="19"/>
  <c r="M42" i="28"/>
  <c r="M43" i="25"/>
  <c r="M44" i="30"/>
  <c r="F42" i="25"/>
  <c r="M44" i="27"/>
  <c r="F43" i="31"/>
  <c r="F47" i="36"/>
  <c r="F49" i="33"/>
  <c r="F48" i="26"/>
  <c r="F44" i="31"/>
  <c r="F47" i="25"/>
  <c r="M44" i="26"/>
  <c r="M43" i="28"/>
  <c r="F43" i="30"/>
  <c r="M44" i="31"/>
  <c r="F49" i="34"/>
  <c r="M42" i="35"/>
  <c r="M43" i="19"/>
  <c r="M42" i="26"/>
  <c r="F43" i="33"/>
  <c r="M44" i="33"/>
  <c r="F43" i="26"/>
  <c r="F44" i="27"/>
  <c r="F44" i="28"/>
  <c r="F44" i="30"/>
  <c r="F47" i="32"/>
  <c r="F43" i="35"/>
  <c r="M44" i="35"/>
  <c r="M42" i="36"/>
  <c r="F43" i="19"/>
  <c r="M44" i="19"/>
  <c r="F42" i="27"/>
  <c r="M42" i="30"/>
  <c r="F44" i="33"/>
  <c r="F43" i="25"/>
  <c r="F44" i="26"/>
  <c r="F47" i="27"/>
  <c r="F47" i="28"/>
  <c r="F47" i="29"/>
  <c r="F47" i="30"/>
  <c r="F47" i="31"/>
  <c r="F48" i="32"/>
  <c r="F47" i="34"/>
  <c r="F44" i="35"/>
  <c r="F42" i="36"/>
  <c r="M43" i="36"/>
  <c r="F44" i="19"/>
  <c r="F42" i="31"/>
  <c r="F44" i="25"/>
  <c r="F47" i="26"/>
  <c r="F48" i="27"/>
  <c r="F48" i="28"/>
  <c r="F48" i="29"/>
  <c r="F48" i="30"/>
  <c r="F48" i="31"/>
  <c r="F49" i="32"/>
  <c r="F48" i="34"/>
  <c r="F43" i="36"/>
  <c r="M44" i="36"/>
  <c r="N6" i="25" l="1"/>
  <c r="N7" i="25"/>
  <c r="F7" i="25" l="1"/>
  <c r="H7" i="25"/>
  <c r="J7" i="25"/>
  <c r="D7" i="25"/>
  <c r="L7" i="25"/>
  <c r="L6" i="25"/>
  <c r="J6" i="25"/>
  <c r="H6" i="25"/>
  <c r="F6" i="25"/>
  <c r="D6" i="25"/>
  <c r="E1" i="36" l="1"/>
  <c r="E1" i="35"/>
  <c r="E1" i="34"/>
  <c r="E1" i="33"/>
  <c r="E1" i="32"/>
  <c r="E1" i="31"/>
  <c r="E1" i="30"/>
  <c r="E1" i="29"/>
  <c r="E1" i="28"/>
  <c r="E1" i="27"/>
  <c r="E1" i="26"/>
  <c r="E1" i="25"/>
  <c r="M1" i="36" l="1"/>
  <c r="M1" i="35"/>
  <c r="M1" i="34"/>
  <c r="M1" i="33"/>
  <c r="M1" i="32"/>
  <c r="M1" i="31"/>
  <c r="M1" i="30"/>
  <c r="M1" i="29"/>
  <c r="M1" i="28"/>
  <c r="M1" i="27"/>
  <c r="M1" i="26"/>
  <c r="M1" i="25"/>
  <c r="M1" i="19"/>
  <c r="V430" i="45" l="1"/>
  <c r="Y430" i="45" s="1"/>
  <c r="V429" i="45"/>
  <c r="Y429" i="45" s="1"/>
  <c r="V428" i="45"/>
  <c r="Y428" i="45" s="1"/>
  <c r="V427" i="45"/>
  <c r="Y427" i="45" s="1"/>
  <c r="V426" i="45"/>
  <c r="Y426" i="45" s="1"/>
  <c r="V425" i="45"/>
  <c r="Y425" i="45" s="1"/>
  <c r="V424" i="45"/>
  <c r="Y424" i="45" s="1"/>
  <c r="V423" i="45"/>
  <c r="Y423" i="45" s="1"/>
  <c r="V422" i="45"/>
  <c r="Y422" i="45" s="1"/>
  <c r="V421" i="45"/>
  <c r="Y421" i="45" s="1"/>
  <c r="V420" i="45"/>
  <c r="Y420" i="45" s="1"/>
  <c r="V419" i="45"/>
  <c r="Y419" i="45" s="1"/>
  <c r="V418" i="45"/>
  <c r="Y418" i="45" s="1"/>
  <c r="V417" i="45"/>
  <c r="Y417" i="45" s="1"/>
  <c r="V416" i="45"/>
  <c r="Y416" i="45" s="1"/>
  <c r="V415" i="45"/>
  <c r="Y415" i="45" s="1"/>
  <c r="V414" i="45"/>
  <c r="Y414" i="45" s="1"/>
  <c r="V413" i="45"/>
  <c r="Y413" i="45" s="1"/>
  <c r="V412" i="45"/>
  <c r="Y412" i="45" s="1"/>
  <c r="V411" i="45"/>
  <c r="Y411" i="45" s="1"/>
  <c r="V410" i="45"/>
  <c r="Y410" i="45" s="1"/>
  <c r="V409" i="45"/>
  <c r="Y409" i="45" s="1"/>
  <c r="V408" i="45"/>
  <c r="Y408" i="45" s="1"/>
  <c r="V407" i="45"/>
  <c r="Y407" i="45" s="1"/>
  <c r="V406" i="45"/>
  <c r="Y406" i="45" s="1"/>
  <c r="V405" i="45"/>
  <c r="Y405" i="45" s="1"/>
  <c r="V404" i="45"/>
  <c r="Y404" i="45" s="1"/>
  <c r="V403" i="45"/>
  <c r="Y403" i="45" s="1"/>
  <c r="V402" i="45"/>
  <c r="Y402" i="45" s="1"/>
  <c r="V401" i="45"/>
  <c r="Y401" i="45" s="1"/>
  <c r="V400" i="45"/>
  <c r="Y400" i="45" s="1"/>
  <c r="V399" i="45"/>
  <c r="Y399" i="45" s="1"/>
  <c r="V398" i="45"/>
  <c r="Y398" i="45" s="1"/>
  <c r="V397" i="45"/>
  <c r="Y397" i="45" s="1"/>
  <c r="V396" i="45"/>
  <c r="Y396" i="45" s="1"/>
  <c r="V395" i="45"/>
  <c r="Y395" i="45" s="1"/>
  <c r="V394" i="45"/>
  <c r="Y394" i="45" s="1"/>
  <c r="V393" i="45"/>
  <c r="Y393" i="45" s="1"/>
  <c r="V392" i="45"/>
  <c r="Y392" i="45" s="1"/>
  <c r="V391" i="45"/>
  <c r="Y391" i="45" s="1"/>
  <c r="V390" i="45"/>
  <c r="Y390" i="45" s="1"/>
  <c r="V389" i="45"/>
  <c r="Y389" i="45" s="1"/>
  <c r="V388" i="45"/>
  <c r="Y388" i="45" s="1"/>
  <c r="V387" i="45"/>
  <c r="Y387" i="45" s="1"/>
  <c r="V386" i="45"/>
  <c r="Y386" i="45" s="1"/>
  <c r="V385" i="45"/>
  <c r="Y385" i="45" s="1"/>
  <c r="V384" i="45"/>
  <c r="Y384" i="45" s="1"/>
  <c r="V383" i="45"/>
  <c r="Y383" i="45" s="1"/>
  <c r="V382" i="45"/>
  <c r="Y382" i="45" s="1"/>
  <c r="V381" i="45"/>
  <c r="Y381" i="45" s="1"/>
  <c r="V380" i="45"/>
  <c r="Y380" i="45" s="1"/>
  <c r="V379" i="45"/>
  <c r="Y379" i="45" s="1"/>
  <c r="V378" i="45"/>
  <c r="Y378" i="45" s="1"/>
  <c r="V377" i="45"/>
  <c r="Y377" i="45" s="1"/>
  <c r="V376" i="45"/>
  <c r="Y376" i="45" s="1"/>
  <c r="V375" i="45"/>
  <c r="Y375" i="45" s="1"/>
  <c r="V374" i="45"/>
  <c r="Y374" i="45" s="1"/>
  <c r="V373" i="45"/>
  <c r="Y373" i="45" s="1"/>
  <c r="V372" i="45"/>
  <c r="Y372" i="45" s="1"/>
  <c r="V371" i="45"/>
  <c r="Y371" i="45" s="1"/>
  <c r="V370" i="45"/>
  <c r="Y370" i="45" s="1"/>
  <c r="V369" i="45"/>
  <c r="Y369" i="45" s="1"/>
  <c r="V368" i="45"/>
  <c r="Y368" i="45" s="1"/>
  <c r="V367" i="45"/>
  <c r="Y367" i="45" s="1"/>
  <c r="V366" i="45"/>
  <c r="Y366" i="45" s="1"/>
  <c r="V365" i="45"/>
  <c r="Y365" i="45" s="1"/>
  <c r="V364" i="45"/>
  <c r="Y364" i="45" s="1"/>
  <c r="V363" i="45"/>
  <c r="Y363" i="45" s="1"/>
  <c r="V362" i="45"/>
  <c r="Y362" i="45" s="1"/>
  <c r="V361" i="45"/>
  <c r="Y361" i="45" s="1"/>
  <c r="V360" i="45"/>
  <c r="Y360" i="45" s="1"/>
  <c r="V359" i="45"/>
  <c r="Y359" i="45" s="1"/>
  <c r="V358" i="45"/>
  <c r="Y358" i="45" s="1"/>
  <c r="V357" i="45"/>
  <c r="Y357" i="45" s="1"/>
  <c r="V356" i="45"/>
  <c r="Y356" i="45" s="1"/>
  <c r="V355" i="45"/>
  <c r="Y355" i="45" s="1"/>
  <c r="V354" i="45"/>
  <c r="Y354" i="45" s="1"/>
  <c r="V353" i="45"/>
  <c r="Y353" i="45" s="1"/>
  <c r="V352" i="45"/>
  <c r="Y352" i="45" s="1"/>
  <c r="V351" i="45"/>
  <c r="Y351" i="45" s="1"/>
  <c r="V350" i="45"/>
  <c r="Y350" i="45" s="1"/>
  <c r="V349" i="45"/>
  <c r="Y349" i="45" s="1"/>
  <c r="V348" i="45"/>
  <c r="Y348" i="45" s="1"/>
  <c r="V347" i="45"/>
  <c r="Y347" i="45" s="1"/>
  <c r="V346" i="45"/>
  <c r="Y346" i="45" s="1"/>
  <c r="V345" i="45"/>
  <c r="Y345" i="45" s="1"/>
  <c r="V344" i="45"/>
  <c r="Y344" i="45" s="1"/>
  <c r="V343" i="45"/>
  <c r="Y343" i="45" s="1"/>
  <c r="V342" i="45"/>
  <c r="Y342" i="45" s="1"/>
  <c r="V341" i="45"/>
  <c r="Y341" i="45" s="1"/>
  <c r="V340" i="45"/>
  <c r="Y340" i="45" s="1"/>
  <c r="V339" i="45"/>
  <c r="Y339" i="45" s="1"/>
  <c r="V338" i="45"/>
  <c r="Y338" i="45" s="1"/>
  <c r="V337" i="45"/>
  <c r="Y337" i="45" s="1"/>
  <c r="V336" i="45"/>
  <c r="Y336" i="45" s="1"/>
  <c r="V335" i="45"/>
  <c r="Y335" i="45" s="1"/>
  <c r="V334" i="45"/>
  <c r="Y334" i="45" s="1"/>
  <c r="V333" i="45"/>
  <c r="Y333" i="45" s="1"/>
  <c r="V332" i="45"/>
  <c r="Y332" i="45" s="1"/>
  <c r="V331" i="45"/>
  <c r="Y331" i="45" s="1"/>
  <c r="V330" i="45"/>
  <c r="Y330" i="45" s="1"/>
  <c r="V329" i="45"/>
  <c r="Y329" i="45" s="1"/>
  <c r="V328" i="45"/>
  <c r="Y328" i="45" s="1"/>
  <c r="V327" i="45"/>
  <c r="Y327" i="45" s="1"/>
  <c r="V326" i="45"/>
  <c r="Y326" i="45" s="1"/>
  <c r="V325" i="45"/>
  <c r="Y325" i="45" s="1"/>
  <c r="V324" i="45"/>
  <c r="Y324" i="45" s="1"/>
  <c r="V323" i="45"/>
  <c r="Y323" i="45" s="1"/>
  <c r="V322" i="45"/>
  <c r="Y322" i="45" s="1"/>
  <c r="V321" i="45"/>
  <c r="Y321" i="45" s="1"/>
  <c r="V320" i="45"/>
  <c r="Y320" i="45" s="1"/>
  <c r="V319" i="45"/>
  <c r="Y319" i="45" s="1"/>
  <c r="V318" i="45"/>
  <c r="Y318" i="45" s="1"/>
  <c r="V317" i="45"/>
  <c r="Y317" i="45" s="1"/>
  <c r="V316" i="45"/>
  <c r="Y316" i="45" s="1"/>
  <c r="V315" i="45"/>
  <c r="Y315" i="45" s="1"/>
  <c r="V314" i="45"/>
  <c r="Y314" i="45" s="1"/>
  <c r="V313" i="45"/>
  <c r="Y313" i="45" s="1"/>
  <c r="V312" i="45"/>
  <c r="Y312" i="45" s="1"/>
  <c r="V311" i="45"/>
  <c r="Y311" i="45" s="1"/>
  <c r="V310" i="45"/>
  <c r="Y310" i="45" s="1"/>
  <c r="V309" i="45"/>
  <c r="Y309" i="45" s="1"/>
  <c r="V308" i="45"/>
  <c r="Y308" i="45" s="1"/>
  <c r="V307" i="45"/>
  <c r="Y307" i="45" s="1"/>
  <c r="V306" i="45"/>
  <c r="Y306" i="45" s="1"/>
  <c r="V305" i="45"/>
  <c r="Y305" i="45" s="1"/>
  <c r="V304" i="45"/>
  <c r="Y304" i="45" s="1"/>
  <c r="V303" i="45"/>
  <c r="Y303" i="45" s="1"/>
  <c r="V302" i="45"/>
  <c r="Y302" i="45" s="1"/>
  <c r="V301" i="45"/>
  <c r="Y301" i="45" s="1"/>
  <c r="V300" i="45"/>
  <c r="Y300" i="45" s="1"/>
  <c r="V299" i="45"/>
  <c r="Y299" i="45" s="1"/>
  <c r="V298" i="45"/>
  <c r="Y298" i="45" s="1"/>
  <c r="V297" i="45"/>
  <c r="Y297" i="45" s="1"/>
  <c r="V296" i="45"/>
  <c r="Y296" i="45" s="1"/>
  <c r="V295" i="45"/>
  <c r="Y295" i="45" s="1"/>
  <c r="V294" i="45"/>
  <c r="Y294" i="45" s="1"/>
  <c r="V293" i="45"/>
  <c r="Y293" i="45" s="1"/>
  <c r="V292" i="45"/>
  <c r="Y292" i="45" s="1"/>
  <c r="V291" i="45"/>
  <c r="Y291" i="45" s="1"/>
  <c r="V290" i="45"/>
  <c r="Y290" i="45" s="1"/>
  <c r="V289" i="45"/>
  <c r="Y289" i="45" s="1"/>
  <c r="V288" i="45"/>
  <c r="Y288" i="45" s="1"/>
  <c r="V287" i="45"/>
  <c r="Y287" i="45" s="1"/>
  <c r="V286" i="45"/>
  <c r="Y286" i="45" s="1"/>
  <c r="V285" i="45"/>
  <c r="Y285" i="45" s="1"/>
  <c r="V284" i="45"/>
  <c r="Y284" i="45" s="1"/>
  <c r="V283" i="45"/>
  <c r="Y283" i="45" s="1"/>
  <c r="V282" i="45"/>
  <c r="Y282" i="45" s="1"/>
  <c r="V281" i="45"/>
  <c r="Y281" i="45" s="1"/>
  <c r="V280" i="45"/>
  <c r="Y280" i="45" s="1"/>
  <c r="V279" i="45"/>
  <c r="Y279" i="45" s="1"/>
  <c r="V278" i="45"/>
  <c r="Y278" i="45" s="1"/>
  <c r="V277" i="45"/>
  <c r="Y277" i="45" s="1"/>
  <c r="V276" i="45"/>
  <c r="Y276" i="45" s="1"/>
  <c r="V275" i="45"/>
  <c r="Y275" i="45" s="1"/>
  <c r="V274" i="45"/>
  <c r="Y274" i="45" s="1"/>
  <c r="V273" i="45"/>
  <c r="Y273" i="45" s="1"/>
  <c r="V272" i="45"/>
  <c r="Y272" i="45" s="1"/>
  <c r="V271" i="45"/>
  <c r="Y271" i="45" s="1"/>
  <c r="V270" i="45"/>
  <c r="Y270" i="45" s="1"/>
  <c r="V269" i="45"/>
  <c r="Y269" i="45" s="1"/>
  <c r="V268" i="45"/>
  <c r="Y268" i="45" s="1"/>
  <c r="V267" i="45"/>
  <c r="Y267" i="45" s="1"/>
  <c r="V266" i="45"/>
  <c r="Y266" i="45" s="1"/>
  <c r="V265" i="45"/>
  <c r="Y265" i="45" s="1"/>
  <c r="V264" i="45"/>
  <c r="Y264" i="45" s="1"/>
  <c r="V263" i="45"/>
  <c r="Y263" i="45" s="1"/>
  <c r="V262" i="45"/>
  <c r="Y262" i="45" s="1"/>
  <c r="V261" i="45"/>
  <c r="Y261" i="45" s="1"/>
  <c r="V260" i="45"/>
  <c r="Y260" i="45" s="1"/>
  <c r="V259" i="45"/>
  <c r="Y259" i="45" s="1"/>
  <c r="V258" i="45"/>
  <c r="Y258" i="45" s="1"/>
  <c r="V257" i="45"/>
  <c r="Y257" i="45" s="1"/>
  <c r="V256" i="45"/>
  <c r="Y256" i="45" s="1"/>
  <c r="V255" i="45"/>
  <c r="Y255" i="45" s="1"/>
  <c r="V254" i="45"/>
  <c r="Y254" i="45" s="1"/>
  <c r="V253" i="45"/>
  <c r="Y253" i="45" s="1"/>
  <c r="V252" i="45"/>
  <c r="Y252" i="45" s="1"/>
  <c r="V251" i="45"/>
  <c r="Y251" i="45" s="1"/>
  <c r="V250" i="45"/>
  <c r="Y250" i="45" s="1"/>
  <c r="V249" i="45"/>
  <c r="Y249" i="45" s="1"/>
  <c r="V248" i="45"/>
  <c r="Y248" i="45" s="1"/>
  <c r="V247" i="45"/>
  <c r="Y247" i="45" s="1"/>
  <c r="V246" i="45"/>
  <c r="Y246" i="45" s="1"/>
  <c r="V245" i="45"/>
  <c r="Y245" i="45" s="1"/>
  <c r="V244" i="45"/>
  <c r="Y244" i="45" s="1"/>
  <c r="V243" i="45"/>
  <c r="Y243" i="45" s="1"/>
  <c r="V242" i="45"/>
  <c r="Y242" i="45" s="1"/>
  <c r="V241" i="45"/>
  <c r="Y241" i="45" s="1"/>
  <c r="V240" i="45"/>
  <c r="Y240" i="45" s="1"/>
  <c r="V239" i="45"/>
  <c r="Y239" i="45" s="1"/>
  <c r="V238" i="45"/>
  <c r="Y238" i="45" s="1"/>
  <c r="V237" i="45"/>
  <c r="Y237" i="45" s="1"/>
  <c r="V236" i="45"/>
  <c r="Y236" i="45" s="1"/>
  <c r="V235" i="45"/>
  <c r="Y235" i="45" s="1"/>
  <c r="V234" i="45"/>
  <c r="Y234" i="45" s="1"/>
  <c r="V233" i="45"/>
  <c r="Y233" i="45" s="1"/>
  <c r="V232" i="45"/>
  <c r="Y232" i="45" s="1"/>
  <c r="V231" i="45"/>
  <c r="Y231" i="45" s="1"/>
  <c r="V230" i="45"/>
  <c r="Y230" i="45" s="1"/>
  <c r="V229" i="45"/>
  <c r="Y229" i="45" s="1"/>
  <c r="V228" i="45"/>
  <c r="Y228" i="45" s="1"/>
  <c r="V227" i="45"/>
  <c r="Y227" i="45" s="1"/>
  <c r="V226" i="45"/>
  <c r="Y226" i="45" s="1"/>
  <c r="V225" i="45"/>
  <c r="Y225" i="45" s="1"/>
  <c r="V224" i="45"/>
  <c r="Y224" i="45" s="1"/>
  <c r="V223" i="45"/>
  <c r="Y223" i="45" s="1"/>
  <c r="V222" i="45"/>
  <c r="Y222" i="45" s="1"/>
  <c r="V221" i="45"/>
  <c r="Y221" i="45" s="1"/>
  <c r="V220" i="45"/>
  <c r="Y220" i="45" s="1"/>
  <c r="V219" i="45"/>
  <c r="Y219" i="45" s="1"/>
  <c r="V218" i="45"/>
  <c r="Y218" i="45" s="1"/>
  <c r="V217" i="45"/>
  <c r="Y217" i="45" s="1"/>
  <c r="V216" i="45"/>
  <c r="Y216" i="45" s="1"/>
  <c r="V215" i="45"/>
  <c r="Y215" i="45" s="1"/>
  <c r="V214" i="45"/>
  <c r="Y214" i="45" s="1"/>
  <c r="V213" i="45"/>
  <c r="Y213" i="45" s="1"/>
  <c r="V212" i="45"/>
  <c r="Y212" i="45" s="1"/>
  <c r="V211" i="45"/>
  <c r="Y211" i="45" s="1"/>
  <c r="V210" i="45"/>
  <c r="Y210" i="45" s="1"/>
  <c r="V209" i="45"/>
  <c r="Y209" i="45" s="1"/>
  <c r="V208" i="45"/>
  <c r="Y208" i="45" s="1"/>
  <c r="V207" i="45"/>
  <c r="Y207" i="45" s="1"/>
  <c r="V206" i="45"/>
  <c r="Y206" i="45" s="1"/>
  <c r="V205" i="45"/>
  <c r="Y205" i="45" s="1"/>
  <c r="V204" i="45"/>
  <c r="Y204" i="45" s="1"/>
  <c r="V203" i="45"/>
  <c r="Y203" i="45" s="1"/>
  <c r="V202" i="45"/>
  <c r="Y202" i="45" s="1"/>
  <c r="V201" i="45"/>
  <c r="Y201" i="45" s="1"/>
  <c r="V200" i="45"/>
  <c r="Y200" i="45" s="1"/>
  <c r="V199" i="45"/>
  <c r="Y199" i="45" s="1"/>
  <c r="V198" i="45"/>
  <c r="Y198" i="45" s="1"/>
  <c r="V197" i="45"/>
  <c r="Y197" i="45" s="1"/>
  <c r="V196" i="45"/>
  <c r="Y196" i="45" s="1"/>
  <c r="V195" i="45"/>
  <c r="Y195" i="45" s="1"/>
  <c r="V194" i="45"/>
  <c r="Y194" i="45" s="1"/>
  <c r="V193" i="45"/>
  <c r="Y193" i="45" s="1"/>
  <c r="V192" i="45"/>
  <c r="Y192" i="45" s="1"/>
  <c r="V191" i="45"/>
  <c r="Y191" i="45" s="1"/>
  <c r="V190" i="45"/>
  <c r="Y190" i="45" s="1"/>
  <c r="V189" i="45"/>
  <c r="Y189" i="45" s="1"/>
  <c r="V188" i="45"/>
  <c r="Y188" i="45" s="1"/>
  <c r="V187" i="45"/>
  <c r="Y187" i="45" s="1"/>
  <c r="V186" i="45"/>
  <c r="Y186" i="45" s="1"/>
  <c r="V185" i="45"/>
  <c r="Y185" i="45" s="1"/>
  <c r="V184" i="45"/>
  <c r="Y184" i="45" s="1"/>
  <c r="V183" i="45"/>
  <c r="Y183" i="45" s="1"/>
  <c r="V182" i="45"/>
  <c r="Y182" i="45" s="1"/>
  <c r="V181" i="45"/>
  <c r="Y181" i="45" s="1"/>
  <c r="V180" i="45"/>
  <c r="Y180" i="45" s="1"/>
  <c r="V179" i="45"/>
  <c r="Y179" i="45" s="1"/>
  <c r="V178" i="45"/>
  <c r="Y178" i="45" s="1"/>
  <c r="V177" i="45"/>
  <c r="Y177" i="45" s="1"/>
  <c r="V176" i="45"/>
  <c r="Y176" i="45" s="1"/>
  <c r="V175" i="45"/>
  <c r="Y175" i="45" s="1"/>
  <c r="V174" i="45"/>
  <c r="Y174" i="45" s="1"/>
  <c r="V173" i="45"/>
  <c r="Y173" i="45" s="1"/>
  <c r="V172" i="45"/>
  <c r="Y172" i="45" s="1"/>
  <c r="V171" i="45"/>
  <c r="Y171" i="45" s="1"/>
  <c r="V170" i="45"/>
  <c r="Y170" i="45" s="1"/>
  <c r="V169" i="45"/>
  <c r="Y169" i="45" s="1"/>
  <c r="V168" i="45"/>
  <c r="Y168" i="45" s="1"/>
  <c r="V167" i="45"/>
  <c r="Y167" i="45" s="1"/>
  <c r="V166" i="45"/>
  <c r="Y166" i="45" s="1"/>
  <c r="V165" i="45"/>
  <c r="Y165" i="45" s="1"/>
  <c r="V164" i="45"/>
  <c r="Y164" i="45" s="1"/>
  <c r="V163" i="45"/>
  <c r="Y163" i="45" s="1"/>
  <c r="V162" i="45"/>
  <c r="Y162" i="45" s="1"/>
  <c r="V161" i="45"/>
  <c r="Y161" i="45" s="1"/>
  <c r="V160" i="45"/>
  <c r="Y160" i="45" s="1"/>
  <c r="V159" i="45"/>
  <c r="Y159" i="45" s="1"/>
  <c r="V158" i="45"/>
  <c r="Y158" i="45" s="1"/>
  <c r="V157" i="45"/>
  <c r="Y157" i="45" s="1"/>
  <c r="V156" i="45"/>
  <c r="Y156" i="45" s="1"/>
  <c r="V155" i="45"/>
  <c r="Y155" i="45" s="1"/>
  <c r="V154" i="45"/>
  <c r="Y154" i="45" s="1"/>
  <c r="V153" i="45"/>
  <c r="Y153" i="45" s="1"/>
  <c r="V152" i="45"/>
  <c r="Y152" i="45" s="1"/>
  <c r="V151" i="45"/>
  <c r="Y151" i="45" s="1"/>
  <c r="V150" i="45"/>
  <c r="Y150" i="45" s="1"/>
  <c r="V149" i="45"/>
  <c r="Y149" i="45" s="1"/>
  <c r="V148" i="45"/>
  <c r="Y148" i="45" s="1"/>
  <c r="V147" i="45"/>
  <c r="Y147" i="45" s="1"/>
  <c r="V146" i="45"/>
  <c r="Y146" i="45" s="1"/>
  <c r="V145" i="45"/>
  <c r="Y145" i="45" s="1"/>
  <c r="V144" i="45"/>
  <c r="Y144" i="45" s="1"/>
  <c r="V143" i="45"/>
  <c r="Y143" i="45" s="1"/>
  <c r="V142" i="45"/>
  <c r="Y142" i="45" s="1"/>
  <c r="V141" i="45"/>
  <c r="Y141" i="45" s="1"/>
  <c r="V140" i="45"/>
  <c r="Y140" i="45" s="1"/>
  <c r="V139" i="45"/>
  <c r="Y139" i="45" s="1"/>
  <c r="V138" i="45"/>
  <c r="Y138" i="45" s="1"/>
  <c r="V137" i="45"/>
  <c r="Y137" i="45" s="1"/>
  <c r="V136" i="45"/>
  <c r="Y136" i="45" s="1"/>
  <c r="V135" i="45"/>
  <c r="Y135" i="45" s="1"/>
  <c r="V134" i="45"/>
  <c r="Y134" i="45" s="1"/>
  <c r="V133" i="45"/>
  <c r="Y133" i="45" s="1"/>
  <c r="V132" i="45"/>
  <c r="Y132" i="45" s="1"/>
  <c r="V131" i="45"/>
  <c r="Y131" i="45" s="1"/>
  <c r="V130" i="45"/>
  <c r="Y130" i="45" s="1"/>
  <c r="V129" i="45"/>
  <c r="Y129" i="45" s="1"/>
  <c r="V128" i="45"/>
  <c r="Y128" i="45" s="1"/>
  <c r="V127" i="45"/>
  <c r="Y127" i="45" s="1"/>
  <c r="V126" i="45"/>
  <c r="Y126" i="45" s="1"/>
  <c r="V125" i="45"/>
  <c r="Y125" i="45" s="1"/>
  <c r="V124" i="45"/>
  <c r="Y124" i="45" s="1"/>
  <c r="V123" i="45"/>
  <c r="Y123" i="45" s="1"/>
  <c r="V122" i="45"/>
  <c r="Y122" i="45" s="1"/>
  <c r="V121" i="45"/>
  <c r="Y121" i="45" s="1"/>
  <c r="V120" i="45"/>
  <c r="Y120" i="45" s="1"/>
  <c r="V119" i="45"/>
  <c r="Y119" i="45" s="1"/>
  <c r="V118" i="45"/>
  <c r="Y118" i="45" s="1"/>
  <c r="V117" i="45"/>
  <c r="Y117" i="45" s="1"/>
  <c r="V116" i="45"/>
  <c r="Y116" i="45" s="1"/>
  <c r="V115" i="45"/>
  <c r="Y115" i="45" s="1"/>
  <c r="V114" i="45"/>
  <c r="Y114" i="45" s="1"/>
  <c r="V113" i="45"/>
  <c r="Y113" i="45" s="1"/>
  <c r="V112" i="45"/>
  <c r="Y112" i="45" s="1"/>
  <c r="V111" i="45"/>
  <c r="Y111" i="45" s="1"/>
  <c r="V110" i="45"/>
  <c r="Y110" i="45" s="1"/>
  <c r="V109" i="45"/>
  <c r="Y109" i="45" s="1"/>
  <c r="V108" i="45"/>
  <c r="Y108" i="45" s="1"/>
  <c r="V107" i="45"/>
  <c r="Y107" i="45" s="1"/>
  <c r="V106" i="45"/>
  <c r="Y106" i="45" s="1"/>
  <c r="V105" i="45"/>
  <c r="Y105" i="45" s="1"/>
  <c r="V104" i="45"/>
  <c r="Y104" i="45" s="1"/>
  <c r="V103" i="45"/>
  <c r="Y103" i="45" s="1"/>
  <c r="V102" i="45"/>
  <c r="Y102" i="45" s="1"/>
  <c r="V101" i="45"/>
  <c r="Y101" i="45" s="1"/>
  <c r="V100" i="45"/>
  <c r="Y100" i="45" s="1"/>
  <c r="V99" i="45"/>
  <c r="Y99" i="45" s="1"/>
  <c r="V98" i="45"/>
  <c r="Y98" i="45" s="1"/>
  <c r="V97" i="45"/>
  <c r="Y97" i="45" s="1"/>
  <c r="V96" i="45"/>
  <c r="Y96" i="45" s="1"/>
  <c r="V95" i="45"/>
  <c r="Y95" i="45" s="1"/>
  <c r="V94" i="45"/>
  <c r="Y94" i="45" s="1"/>
  <c r="V93" i="45"/>
  <c r="Y93" i="45" s="1"/>
  <c r="V92" i="45"/>
  <c r="Y92" i="45" s="1"/>
  <c r="V91" i="45"/>
  <c r="Y91" i="45" s="1"/>
  <c r="V90" i="45"/>
  <c r="Y90" i="45" s="1"/>
  <c r="V89" i="45"/>
  <c r="Y89" i="45" s="1"/>
  <c r="V88" i="45"/>
  <c r="Y88" i="45" s="1"/>
  <c r="V87" i="45"/>
  <c r="Y87" i="45" s="1"/>
  <c r="V86" i="45"/>
  <c r="Y86" i="45" s="1"/>
  <c r="V85" i="45"/>
  <c r="Y85" i="45" s="1"/>
  <c r="V84" i="45"/>
  <c r="Y84" i="45" s="1"/>
  <c r="V83" i="45"/>
  <c r="Y83" i="45" s="1"/>
  <c r="V82" i="45"/>
  <c r="Y82" i="45" s="1"/>
  <c r="V81" i="45"/>
  <c r="Y81" i="45" s="1"/>
  <c r="V80" i="45"/>
  <c r="Y80" i="45" s="1"/>
  <c r="V79" i="45"/>
  <c r="Y79" i="45" s="1"/>
  <c r="V78" i="45"/>
  <c r="Y78" i="45" s="1"/>
  <c r="V77" i="45"/>
  <c r="Y77" i="45" s="1"/>
  <c r="V76" i="45"/>
  <c r="Y76" i="45" s="1"/>
  <c r="V75" i="45"/>
  <c r="Y75" i="45" s="1"/>
  <c r="V74" i="45"/>
  <c r="Y74" i="45" s="1"/>
  <c r="V73" i="45"/>
  <c r="Y73" i="45" s="1"/>
  <c r="V72" i="45"/>
  <c r="Y72" i="45" s="1"/>
  <c r="V71" i="45"/>
  <c r="Y71" i="45" s="1"/>
  <c r="V70" i="45"/>
  <c r="Y70" i="45" s="1"/>
  <c r="V69" i="45"/>
  <c r="Y69" i="45" s="1"/>
  <c r="V68" i="45"/>
  <c r="Y68" i="45" s="1"/>
  <c r="V67" i="45"/>
  <c r="Y67" i="45" s="1"/>
  <c r="V66" i="45"/>
  <c r="Y66" i="45" s="1"/>
  <c r="V65" i="45"/>
  <c r="Y65" i="45" s="1"/>
  <c r="V64" i="45"/>
  <c r="Y64" i="45" s="1"/>
  <c r="V63" i="45"/>
  <c r="Y63" i="45" s="1"/>
  <c r="V62" i="45"/>
  <c r="Y62" i="45" s="1"/>
  <c r="V61" i="45"/>
  <c r="Y61" i="45" s="1"/>
  <c r="V60" i="45"/>
  <c r="Y60" i="45" s="1"/>
  <c r="V59" i="45"/>
  <c r="Y59" i="45" s="1"/>
  <c r="V58" i="45"/>
  <c r="Y58" i="45" s="1"/>
  <c r="V57" i="45"/>
  <c r="Y57" i="45" s="1"/>
  <c r="V56" i="45"/>
  <c r="Y56" i="45" s="1"/>
  <c r="V55" i="45"/>
  <c r="Y55" i="45" s="1"/>
  <c r="V54" i="45"/>
  <c r="Y54" i="45" s="1"/>
  <c r="V53" i="45"/>
  <c r="Y53" i="45" s="1"/>
  <c r="V52" i="45"/>
  <c r="Y52" i="45" s="1"/>
  <c r="V51" i="45"/>
  <c r="Y51" i="45" s="1"/>
  <c r="V50" i="45"/>
  <c r="Y50" i="45" s="1"/>
  <c r="V49" i="45"/>
  <c r="Y49" i="45" s="1"/>
  <c r="V48" i="45"/>
  <c r="Y48" i="45" s="1"/>
  <c r="V47" i="45"/>
  <c r="Y47" i="45" s="1"/>
  <c r="V46" i="45"/>
  <c r="Y46" i="45" s="1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F14" i="25" l="1"/>
  <c r="D14" i="25"/>
  <c r="H14" i="25"/>
  <c r="L14" i="25"/>
  <c r="J14" i="25"/>
  <c r="L18" i="25"/>
  <c r="F18" i="25"/>
  <c r="D18" i="25"/>
  <c r="J18" i="25"/>
  <c r="H18" i="25"/>
  <c r="L19" i="25"/>
  <c r="J19" i="25"/>
  <c r="F19" i="25"/>
  <c r="D19" i="25"/>
  <c r="H19" i="25"/>
  <c r="H15" i="25"/>
  <c r="F15" i="25"/>
  <c r="J15" i="25"/>
  <c r="D15" i="25"/>
  <c r="L15" i="25"/>
  <c r="D16" i="25"/>
  <c r="L16" i="25"/>
  <c r="H16" i="25"/>
  <c r="F16" i="25"/>
  <c r="J16" i="25"/>
  <c r="D8" i="25"/>
  <c r="L8" i="25"/>
  <c r="F8" i="25"/>
  <c r="H8" i="25"/>
  <c r="J8" i="25"/>
  <c r="D9" i="25"/>
  <c r="F9" i="25"/>
  <c r="L9" i="25"/>
  <c r="J9" i="25"/>
  <c r="H9" i="25"/>
  <c r="L10" i="25"/>
  <c r="J10" i="25"/>
  <c r="H10" i="25"/>
  <c r="D10" i="25"/>
  <c r="F10" i="25"/>
  <c r="F11" i="25"/>
  <c r="L11" i="25"/>
  <c r="D11" i="25"/>
  <c r="J11" i="25"/>
  <c r="H11" i="25"/>
  <c r="J17" i="25"/>
  <c r="L17" i="25"/>
  <c r="D17" i="25"/>
  <c r="H17" i="25"/>
  <c r="F17" i="25"/>
  <c r="F12" i="25"/>
  <c r="J12" i="25"/>
  <c r="L12" i="25"/>
  <c r="D12" i="25"/>
  <c r="H12" i="25"/>
  <c r="L13" i="25"/>
  <c r="J13" i="25"/>
  <c r="H13" i="25"/>
  <c r="F13" i="25"/>
  <c r="D13" i="25"/>
  <c r="D39" i="36"/>
  <c r="N39" i="36"/>
  <c r="L39" i="36"/>
  <c r="J39" i="36"/>
  <c r="H39" i="36"/>
  <c r="F39" i="36"/>
  <c r="D23" i="36"/>
  <c r="L23" i="36"/>
  <c r="J23" i="36"/>
  <c r="H23" i="36"/>
  <c r="F23" i="36"/>
  <c r="N23" i="36"/>
  <c r="D7" i="36"/>
  <c r="H7" i="36"/>
  <c r="J7" i="36"/>
  <c r="L7" i="36"/>
  <c r="N7" i="36"/>
  <c r="F7" i="36"/>
  <c r="F26" i="35"/>
  <c r="D26" i="35"/>
  <c r="H26" i="35"/>
  <c r="L26" i="35"/>
  <c r="N26" i="35"/>
  <c r="J26" i="35"/>
  <c r="F10" i="35"/>
  <c r="D10" i="35"/>
  <c r="N10" i="35"/>
  <c r="L10" i="35"/>
  <c r="H10" i="35"/>
  <c r="J10" i="35"/>
  <c r="H29" i="34"/>
  <c r="F29" i="34"/>
  <c r="N29" i="34"/>
  <c r="J29" i="34"/>
  <c r="L29" i="34"/>
  <c r="D29" i="34"/>
  <c r="H13" i="34"/>
  <c r="F13" i="34"/>
  <c r="L13" i="34"/>
  <c r="D13" i="34"/>
  <c r="N13" i="34"/>
  <c r="J13" i="34"/>
  <c r="N32" i="33"/>
  <c r="H32" i="33"/>
  <c r="L32" i="33"/>
  <c r="F32" i="33"/>
  <c r="D32" i="33"/>
  <c r="J32" i="33"/>
  <c r="N16" i="33"/>
  <c r="L16" i="33"/>
  <c r="J16" i="33"/>
  <c r="D16" i="33"/>
  <c r="F16" i="33"/>
  <c r="H16" i="33"/>
  <c r="N35" i="32"/>
  <c r="L35" i="32"/>
  <c r="J35" i="32"/>
  <c r="F35" i="32"/>
  <c r="H35" i="32"/>
  <c r="D35" i="32"/>
  <c r="L19" i="32"/>
  <c r="J19" i="32"/>
  <c r="H19" i="32"/>
  <c r="F19" i="32"/>
  <c r="N19" i="32"/>
  <c r="D19" i="32"/>
  <c r="L38" i="31"/>
  <c r="N38" i="31"/>
  <c r="F38" i="31"/>
  <c r="D38" i="31"/>
  <c r="H38" i="31"/>
  <c r="J38" i="31"/>
  <c r="L22" i="31"/>
  <c r="F22" i="31"/>
  <c r="D22" i="31"/>
  <c r="N22" i="31"/>
  <c r="J22" i="31"/>
  <c r="H22" i="31"/>
  <c r="D6" i="31"/>
  <c r="N6" i="31"/>
  <c r="L6" i="31"/>
  <c r="J6" i="31"/>
  <c r="H6" i="31"/>
  <c r="F6" i="31"/>
  <c r="J25" i="30"/>
  <c r="H25" i="30"/>
  <c r="F25" i="30"/>
  <c r="L25" i="30"/>
  <c r="D25" i="30"/>
  <c r="N25" i="30"/>
  <c r="J9" i="30"/>
  <c r="H9" i="30"/>
  <c r="F9" i="30"/>
  <c r="L9" i="30"/>
  <c r="D9" i="30"/>
  <c r="N9" i="30"/>
  <c r="J28" i="29"/>
  <c r="H28" i="29"/>
  <c r="F28" i="29"/>
  <c r="N28" i="29"/>
  <c r="D28" i="29"/>
  <c r="L28" i="29"/>
  <c r="L39" i="28"/>
  <c r="J39" i="28"/>
  <c r="H39" i="28"/>
  <c r="N39" i="28"/>
  <c r="F39" i="28"/>
  <c r="D39" i="28"/>
  <c r="N26" i="27"/>
  <c r="L26" i="27"/>
  <c r="J26" i="27"/>
  <c r="H26" i="27"/>
  <c r="F26" i="27"/>
  <c r="D26" i="27"/>
  <c r="N14" i="36"/>
  <c r="L14" i="36"/>
  <c r="J14" i="36"/>
  <c r="H14" i="36"/>
  <c r="D14" i="36"/>
  <c r="F14" i="36"/>
  <c r="D33" i="35"/>
  <c r="N33" i="35"/>
  <c r="L33" i="35"/>
  <c r="J33" i="35"/>
  <c r="H33" i="35"/>
  <c r="F33" i="35"/>
  <c r="F36" i="34"/>
  <c r="D36" i="34"/>
  <c r="J36" i="34"/>
  <c r="L36" i="34"/>
  <c r="H36" i="34"/>
  <c r="N36" i="34"/>
  <c r="N39" i="33"/>
  <c r="L39" i="33"/>
  <c r="J39" i="33"/>
  <c r="H39" i="33"/>
  <c r="F39" i="33"/>
  <c r="D39" i="33"/>
  <c r="N7" i="33"/>
  <c r="L7" i="33"/>
  <c r="H7" i="33"/>
  <c r="J7" i="33"/>
  <c r="F7" i="33"/>
  <c r="D7" i="33"/>
  <c r="L10" i="32"/>
  <c r="J10" i="32"/>
  <c r="H10" i="32"/>
  <c r="F10" i="32"/>
  <c r="D10" i="32"/>
  <c r="N10" i="32"/>
  <c r="N21" i="31"/>
  <c r="D21" i="31"/>
  <c r="L21" i="31"/>
  <c r="J21" i="31"/>
  <c r="F21" i="31"/>
  <c r="H21" i="31"/>
  <c r="H32" i="30"/>
  <c r="F32" i="30"/>
  <c r="D32" i="30"/>
  <c r="N32" i="30"/>
  <c r="J32" i="30"/>
  <c r="L32" i="30"/>
  <c r="H35" i="29"/>
  <c r="F35" i="29"/>
  <c r="D35" i="29"/>
  <c r="L35" i="29"/>
  <c r="J35" i="29"/>
  <c r="N35" i="29"/>
  <c r="J38" i="28"/>
  <c r="H38" i="28"/>
  <c r="F38" i="28"/>
  <c r="L38" i="28"/>
  <c r="D38" i="28"/>
  <c r="N38" i="28"/>
  <c r="J14" i="28"/>
  <c r="H14" i="28"/>
  <c r="F14" i="28"/>
  <c r="N14" i="28"/>
  <c r="L14" i="28"/>
  <c r="D14" i="28"/>
  <c r="N25" i="27"/>
  <c r="L25" i="27"/>
  <c r="J25" i="27"/>
  <c r="F25" i="27"/>
  <c r="H25" i="27"/>
  <c r="D25" i="27"/>
  <c r="N28" i="26"/>
  <c r="H28" i="26"/>
  <c r="D28" i="26"/>
  <c r="J28" i="26"/>
  <c r="F28" i="26"/>
  <c r="L28" i="26"/>
  <c r="F31" i="25"/>
  <c r="D31" i="25"/>
  <c r="L31" i="25"/>
  <c r="J31" i="25"/>
  <c r="H31" i="25"/>
  <c r="N29" i="36"/>
  <c r="D29" i="36"/>
  <c r="H29" i="36"/>
  <c r="F29" i="36"/>
  <c r="L29" i="36"/>
  <c r="J29" i="36"/>
  <c r="L8" i="35"/>
  <c r="J8" i="35"/>
  <c r="H8" i="35"/>
  <c r="D8" i="35"/>
  <c r="N8" i="35"/>
  <c r="F8" i="35"/>
  <c r="D19" i="34"/>
  <c r="N19" i="34"/>
  <c r="F19" i="34"/>
  <c r="H19" i="34"/>
  <c r="L19" i="34"/>
  <c r="J19" i="34"/>
  <c r="N22" i="33"/>
  <c r="L22" i="33"/>
  <c r="J22" i="33"/>
  <c r="H22" i="33"/>
  <c r="D22" i="33"/>
  <c r="F22" i="33"/>
  <c r="N25" i="32"/>
  <c r="J25" i="32"/>
  <c r="H25" i="32"/>
  <c r="F25" i="32"/>
  <c r="L25" i="32"/>
  <c r="D25" i="32"/>
  <c r="N9" i="32"/>
  <c r="J9" i="32"/>
  <c r="H9" i="32"/>
  <c r="F9" i="32"/>
  <c r="D9" i="32"/>
  <c r="L9" i="32"/>
  <c r="L12" i="31"/>
  <c r="D12" i="31"/>
  <c r="F12" i="31"/>
  <c r="N12" i="31"/>
  <c r="H12" i="31"/>
  <c r="J12" i="31"/>
  <c r="F15" i="30"/>
  <c r="D15" i="30"/>
  <c r="J15" i="30"/>
  <c r="H15" i="30"/>
  <c r="N15" i="30"/>
  <c r="L15" i="30"/>
  <c r="F18" i="29"/>
  <c r="D18" i="29"/>
  <c r="H18" i="29"/>
  <c r="N18" i="29"/>
  <c r="L18" i="29"/>
  <c r="J18" i="29"/>
  <c r="H21" i="28"/>
  <c r="F21" i="28"/>
  <c r="D21" i="28"/>
  <c r="L21" i="28"/>
  <c r="J21" i="28"/>
  <c r="N21" i="28"/>
  <c r="L24" i="27"/>
  <c r="J24" i="27"/>
  <c r="H24" i="27"/>
  <c r="N24" i="27"/>
  <c r="F24" i="27"/>
  <c r="D24" i="27"/>
  <c r="L8" i="27"/>
  <c r="J8" i="27"/>
  <c r="H8" i="27"/>
  <c r="D8" i="27"/>
  <c r="N8" i="27"/>
  <c r="F8" i="27"/>
  <c r="N11" i="26"/>
  <c r="L11" i="26"/>
  <c r="D11" i="26"/>
  <c r="J11" i="26"/>
  <c r="F11" i="26"/>
  <c r="H11" i="26"/>
  <c r="N28" i="36"/>
  <c r="L28" i="36"/>
  <c r="F28" i="36"/>
  <c r="H28" i="36"/>
  <c r="D28" i="36"/>
  <c r="J28" i="36"/>
  <c r="N31" i="35"/>
  <c r="L31" i="35"/>
  <c r="J31" i="35"/>
  <c r="D31" i="35"/>
  <c r="F31" i="35"/>
  <c r="H31" i="35"/>
  <c r="N7" i="35"/>
  <c r="J7" i="35"/>
  <c r="H7" i="35"/>
  <c r="F7" i="35"/>
  <c r="D7" i="35"/>
  <c r="L7" i="35"/>
  <c r="D10" i="34"/>
  <c r="N10" i="34"/>
  <c r="J10" i="34"/>
  <c r="L10" i="34"/>
  <c r="H10" i="34"/>
  <c r="F10" i="34"/>
  <c r="L13" i="33"/>
  <c r="J13" i="33"/>
  <c r="H13" i="33"/>
  <c r="F13" i="33"/>
  <c r="D13" i="33"/>
  <c r="N13" i="33"/>
  <c r="N24" i="32"/>
  <c r="H24" i="32"/>
  <c r="F24" i="32"/>
  <c r="D24" i="32"/>
  <c r="J24" i="32"/>
  <c r="L24" i="32"/>
  <c r="N27" i="31"/>
  <c r="L27" i="31"/>
  <c r="H27" i="31"/>
  <c r="D27" i="31"/>
  <c r="J27" i="31"/>
  <c r="F27" i="31"/>
  <c r="D30" i="30"/>
  <c r="J30" i="30"/>
  <c r="L30" i="30"/>
  <c r="F30" i="30"/>
  <c r="H30" i="30"/>
  <c r="N30" i="30"/>
  <c r="D33" i="29"/>
  <c r="H33" i="29"/>
  <c r="N33" i="29"/>
  <c r="J33" i="29"/>
  <c r="F33" i="29"/>
  <c r="L33" i="29"/>
  <c r="F36" i="28"/>
  <c r="D36" i="28"/>
  <c r="L36" i="28"/>
  <c r="N36" i="28"/>
  <c r="H36" i="28"/>
  <c r="J36" i="28"/>
  <c r="F20" i="28"/>
  <c r="D20" i="28"/>
  <c r="L20" i="28"/>
  <c r="H20" i="28"/>
  <c r="J20" i="28"/>
  <c r="N20" i="28"/>
  <c r="J23" i="27"/>
  <c r="H23" i="27"/>
  <c r="F23" i="27"/>
  <c r="D23" i="27"/>
  <c r="L23" i="27"/>
  <c r="N23" i="27"/>
  <c r="N26" i="26"/>
  <c r="L26" i="26"/>
  <c r="J26" i="26"/>
  <c r="D26" i="26"/>
  <c r="F26" i="26"/>
  <c r="H26" i="26"/>
  <c r="H21" i="25"/>
  <c r="J21" i="25"/>
  <c r="F21" i="25"/>
  <c r="D21" i="25"/>
  <c r="L21" i="25"/>
  <c r="L35" i="36"/>
  <c r="J35" i="36"/>
  <c r="N35" i="36"/>
  <c r="H35" i="36"/>
  <c r="D35" i="36"/>
  <c r="F35" i="36"/>
  <c r="L27" i="36"/>
  <c r="J27" i="36"/>
  <c r="F27" i="36"/>
  <c r="N27" i="36"/>
  <c r="D27" i="36"/>
  <c r="H27" i="36"/>
  <c r="L19" i="36"/>
  <c r="J19" i="36"/>
  <c r="D19" i="36"/>
  <c r="H19" i="36"/>
  <c r="F19" i="36"/>
  <c r="N19" i="36"/>
  <c r="L11" i="36"/>
  <c r="J11" i="36"/>
  <c r="H11" i="36"/>
  <c r="F11" i="36"/>
  <c r="D11" i="36"/>
  <c r="N11" i="36"/>
  <c r="N38" i="35"/>
  <c r="L38" i="35"/>
  <c r="H38" i="35"/>
  <c r="F38" i="35"/>
  <c r="D38" i="35"/>
  <c r="J38" i="35"/>
  <c r="N30" i="35"/>
  <c r="L30" i="35"/>
  <c r="J30" i="35"/>
  <c r="H30" i="35"/>
  <c r="D30" i="35"/>
  <c r="F30" i="35"/>
  <c r="N22" i="35"/>
  <c r="L22" i="35"/>
  <c r="J22" i="35"/>
  <c r="H22" i="35"/>
  <c r="F22" i="35"/>
  <c r="D22" i="35"/>
  <c r="N14" i="35"/>
  <c r="L14" i="35"/>
  <c r="D14" i="35"/>
  <c r="H14" i="35"/>
  <c r="J14" i="35"/>
  <c r="F14" i="35"/>
  <c r="L6" i="35"/>
  <c r="J6" i="35"/>
  <c r="N6" i="35"/>
  <c r="H6" i="35"/>
  <c r="F6" i="35"/>
  <c r="D6" i="35"/>
  <c r="N33" i="34"/>
  <c r="F33" i="34"/>
  <c r="D33" i="34"/>
  <c r="L33" i="34"/>
  <c r="H33" i="34"/>
  <c r="J33" i="34"/>
  <c r="N25" i="34"/>
  <c r="L25" i="34"/>
  <c r="H25" i="34"/>
  <c r="F25" i="34"/>
  <c r="J25" i="34"/>
  <c r="D25" i="34"/>
  <c r="N17" i="34"/>
  <c r="J17" i="34"/>
  <c r="L17" i="34"/>
  <c r="H17" i="34"/>
  <c r="F17" i="34"/>
  <c r="D17" i="34"/>
  <c r="N9" i="34"/>
  <c r="J9" i="34"/>
  <c r="D9" i="34"/>
  <c r="L9" i="34"/>
  <c r="H9" i="34"/>
  <c r="F9" i="34"/>
  <c r="J36" i="33"/>
  <c r="H36" i="33"/>
  <c r="F36" i="33"/>
  <c r="D36" i="33"/>
  <c r="N36" i="33"/>
  <c r="L36" i="33"/>
  <c r="N28" i="33"/>
  <c r="J28" i="33"/>
  <c r="L28" i="33"/>
  <c r="H28" i="33"/>
  <c r="F28" i="33"/>
  <c r="D28" i="33"/>
  <c r="J20" i="33"/>
  <c r="H20" i="33"/>
  <c r="N20" i="33"/>
  <c r="F20" i="33"/>
  <c r="L20" i="33"/>
  <c r="D20" i="33"/>
  <c r="J12" i="33"/>
  <c r="H12" i="33"/>
  <c r="F12" i="33"/>
  <c r="N12" i="33"/>
  <c r="D12" i="33"/>
  <c r="L12" i="33"/>
  <c r="F39" i="32"/>
  <c r="H39" i="32"/>
  <c r="N39" i="32"/>
  <c r="D39" i="32"/>
  <c r="L39" i="32"/>
  <c r="J39" i="32"/>
  <c r="N31" i="32"/>
  <c r="F31" i="32"/>
  <c r="D31" i="32"/>
  <c r="L31" i="32"/>
  <c r="H31" i="32"/>
  <c r="J31" i="32"/>
  <c r="N23" i="32"/>
  <c r="F23" i="32"/>
  <c r="D23" i="32"/>
  <c r="J23" i="32"/>
  <c r="L23" i="32"/>
  <c r="H23" i="32"/>
  <c r="N15" i="32"/>
  <c r="F15" i="32"/>
  <c r="D15" i="32"/>
  <c r="H15" i="32"/>
  <c r="L15" i="32"/>
  <c r="J15" i="32"/>
  <c r="N7" i="32"/>
  <c r="F7" i="32"/>
  <c r="D7" i="32"/>
  <c r="L7" i="32"/>
  <c r="J7" i="32"/>
  <c r="H7" i="32"/>
  <c r="J34" i="31"/>
  <c r="F34" i="31"/>
  <c r="N34" i="31"/>
  <c r="H34" i="31"/>
  <c r="L34" i="31"/>
  <c r="D34" i="31"/>
  <c r="L26" i="31"/>
  <c r="J26" i="31"/>
  <c r="D26" i="31"/>
  <c r="N26" i="31"/>
  <c r="F26" i="31"/>
  <c r="H26" i="31"/>
  <c r="N18" i="31"/>
  <c r="L18" i="31"/>
  <c r="H18" i="31"/>
  <c r="F18" i="31"/>
  <c r="J18" i="31"/>
  <c r="D18" i="31"/>
  <c r="F10" i="31"/>
  <c r="J10" i="31"/>
  <c r="L10" i="31"/>
  <c r="D10" i="31"/>
  <c r="N10" i="31"/>
  <c r="H10" i="31"/>
  <c r="N37" i="30"/>
  <c r="L37" i="30"/>
  <c r="H37" i="30"/>
  <c r="J37" i="30"/>
  <c r="D37" i="30"/>
  <c r="F37" i="30"/>
  <c r="N29" i="30"/>
  <c r="J29" i="30"/>
  <c r="F29" i="30"/>
  <c r="D29" i="30"/>
  <c r="L29" i="30"/>
  <c r="H29" i="30"/>
  <c r="N21" i="30"/>
  <c r="H21" i="30"/>
  <c r="D21" i="30"/>
  <c r="L21" i="30"/>
  <c r="J21" i="30"/>
  <c r="F21" i="30"/>
  <c r="N13" i="30"/>
  <c r="F13" i="30"/>
  <c r="L13" i="30"/>
  <c r="H13" i="30"/>
  <c r="D13" i="30"/>
  <c r="J13" i="30"/>
  <c r="N32" i="29"/>
  <c r="H32" i="29"/>
  <c r="D32" i="29"/>
  <c r="F32" i="29"/>
  <c r="J32" i="29"/>
  <c r="L32" i="29"/>
  <c r="N24" i="29"/>
  <c r="F24" i="29"/>
  <c r="L24" i="29"/>
  <c r="J24" i="29"/>
  <c r="H24" i="29"/>
  <c r="D24" i="29"/>
  <c r="N16" i="29"/>
  <c r="D16" i="29"/>
  <c r="J16" i="29"/>
  <c r="F16" i="29"/>
  <c r="H16" i="29"/>
  <c r="L16" i="29"/>
  <c r="N8" i="29"/>
  <c r="H8" i="29"/>
  <c r="D8" i="29"/>
  <c r="F8" i="29"/>
  <c r="L8" i="29"/>
  <c r="J8" i="29"/>
  <c r="D35" i="28"/>
  <c r="F35" i="28"/>
  <c r="L35" i="28"/>
  <c r="N35" i="28"/>
  <c r="H35" i="28"/>
  <c r="J35" i="28"/>
  <c r="D27" i="28"/>
  <c r="J27" i="28"/>
  <c r="H27" i="28"/>
  <c r="N27" i="28"/>
  <c r="F27" i="28"/>
  <c r="L27" i="28"/>
  <c r="D19" i="28"/>
  <c r="H19" i="28"/>
  <c r="N19" i="28"/>
  <c r="F19" i="28"/>
  <c r="L19" i="28"/>
  <c r="J19" i="28"/>
  <c r="D11" i="28"/>
  <c r="F11" i="28"/>
  <c r="L11" i="28"/>
  <c r="J11" i="28"/>
  <c r="H11" i="28"/>
  <c r="N11" i="28"/>
  <c r="H38" i="27"/>
  <c r="F38" i="27"/>
  <c r="N38" i="27"/>
  <c r="J38" i="27"/>
  <c r="D38" i="27"/>
  <c r="L38" i="27"/>
  <c r="H30" i="27"/>
  <c r="F30" i="27"/>
  <c r="L30" i="27"/>
  <c r="D30" i="27"/>
  <c r="N30" i="27"/>
  <c r="J30" i="27"/>
  <c r="H22" i="27"/>
  <c r="F22" i="27"/>
  <c r="J22" i="27"/>
  <c r="D22" i="27"/>
  <c r="N22" i="27"/>
  <c r="L22" i="27"/>
  <c r="H14" i="27"/>
  <c r="F14" i="27"/>
  <c r="N14" i="27"/>
  <c r="D14" i="27"/>
  <c r="L14" i="27"/>
  <c r="J14" i="27"/>
  <c r="F6" i="27"/>
  <c r="D6" i="27"/>
  <c r="L6" i="27"/>
  <c r="J6" i="27"/>
  <c r="H6" i="27"/>
  <c r="N6" i="27"/>
  <c r="L33" i="26"/>
  <c r="J33" i="26"/>
  <c r="H33" i="26"/>
  <c r="F33" i="26"/>
  <c r="D33" i="26"/>
  <c r="N33" i="26"/>
  <c r="L25" i="26"/>
  <c r="J25" i="26"/>
  <c r="H25" i="26"/>
  <c r="D25" i="26"/>
  <c r="F25" i="26"/>
  <c r="N25" i="26"/>
  <c r="L17" i="26"/>
  <c r="J17" i="26"/>
  <c r="H17" i="26"/>
  <c r="D17" i="26"/>
  <c r="N17" i="26"/>
  <c r="F17" i="26"/>
  <c r="L9" i="26"/>
  <c r="J9" i="26"/>
  <c r="H9" i="26"/>
  <c r="N9" i="26"/>
  <c r="F9" i="26"/>
  <c r="D9" i="26"/>
  <c r="L36" i="25"/>
  <c r="D36" i="25"/>
  <c r="H36" i="25"/>
  <c r="J36" i="25"/>
  <c r="F36" i="25"/>
  <c r="L28" i="25"/>
  <c r="F28" i="25"/>
  <c r="H28" i="25"/>
  <c r="D28" i="25"/>
  <c r="J28" i="25"/>
  <c r="L20" i="25"/>
  <c r="F20" i="25"/>
  <c r="J20" i="25"/>
  <c r="D20" i="25"/>
  <c r="H20" i="25"/>
  <c r="H24" i="25"/>
  <c r="F24" i="25"/>
  <c r="D24" i="25"/>
  <c r="L24" i="25"/>
  <c r="J24" i="25"/>
  <c r="N38" i="36"/>
  <c r="L38" i="36"/>
  <c r="J38" i="36"/>
  <c r="H38" i="36"/>
  <c r="F38" i="36"/>
  <c r="D38" i="36"/>
  <c r="D25" i="35"/>
  <c r="F25" i="35"/>
  <c r="L25" i="35"/>
  <c r="J25" i="35"/>
  <c r="N25" i="35"/>
  <c r="H25" i="35"/>
  <c r="F20" i="34"/>
  <c r="D20" i="34"/>
  <c r="H20" i="34"/>
  <c r="N20" i="34"/>
  <c r="L20" i="34"/>
  <c r="J20" i="34"/>
  <c r="N15" i="33"/>
  <c r="J15" i="33"/>
  <c r="F15" i="33"/>
  <c r="D15" i="33"/>
  <c r="L15" i="33"/>
  <c r="H15" i="33"/>
  <c r="L18" i="32"/>
  <c r="J18" i="32"/>
  <c r="H18" i="32"/>
  <c r="N18" i="32"/>
  <c r="F18" i="32"/>
  <c r="D18" i="32"/>
  <c r="N13" i="31"/>
  <c r="J13" i="31"/>
  <c r="D13" i="31"/>
  <c r="H13" i="31"/>
  <c r="F13" i="31"/>
  <c r="L13" i="31"/>
  <c r="H24" i="30"/>
  <c r="F24" i="30"/>
  <c r="D24" i="30"/>
  <c r="L24" i="30"/>
  <c r="N24" i="30"/>
  <c r="J24" i="30"/>
  <c r="H19" i="29"/>
  <c r="F19" i="29"/>
  <c r="D19" i="29"/>
  <c r="N19" i="29"/>
  <c r="L19" i="29"/>
  <c r="J19" i="29"/>
  <c r="J22" i="28"/>
  <c r="H22" i="28"/>
  <c r="F22" i="28"/>
  <c r="L22" i="28"/>
  <c r="D22" i="28"/>
  <c r="N22" i="28"/>
  <c r="N17" i="27"/>
  <c r="L17" i="27"/>
  <c r="J17" i="27"/>
  <c r="H17" i="27"/>
  <c r="D17" i="27"/>
  <c r="F17" i="27"/>
  <c r="N12" i="26"/>
  <c r="D12" i="26"/>
  <c r="F12" i="26"/>
  <c r="J12" i="26"/>
  <c r="L12" i="26"/>
  <c r="H12" i="26"/>
  <c r="N13" i="36"/>
  <c r="L13" i="36"/>
  <c r="J13" i="36"/>
  <c r="H13" i="36"/>
  <c r="D13" i="36"/>
  <c r="F13" i="36"/>
  <c r="H16" i="35"/>
  <c r="F16" i="35"/>
  <c r="D16" i="35"/>
  <c r="N16" i="35"/>
  <c r="L16" i="35"/>
  <c r="J16" i="35"/>
  <c r="N38" i="33"/>
  <c r="L38" i="33"/>
  <c r="J38" i="33"/>
  <c r="F38" i="33"/>
  <c r="D38" i="33"/>
  <c r="H38" i="33"/>
  <c r="L6" i="33"/>
  <c r="H6" i="33"/>
  <c r="D6" i="33"/>
  <c r="N6" i="33"/>
  <c r="J6" i="33"/>
  <c r="F6" i="33"/>
  <c r="L36" i="31"/>
  <c r="D36" i="31"/>
  <c r="N36" i="31"/>
  <c r="J36" i="31"/>
  <c r="F36" i="31"/>
  <c r="H36" i="31"/>
  <c r="F31" i="30"/>
  <c r="D31" i="30"/>
  <c r="N31" i="30"/>
  <c r="J31" i="30"/>
  <c r="L31" i="30"/>
  <c r="H31" i="30"/>
  <c r="F34" i="29"/>
  <c r="D34" i="29"/>
  <c r="L34" i="29"/>
  <c r="H34" i="29"/>
  <c r="N34" i="29"/>
  <c r="J34" i="29"/>
  <c r="H37" i="28"/>
  <c r="F37" i="28"/>
  <c r="D37" i="28"/>
  <c r="J37" i="28"/>
  <c r="L37" i="28"/>
  <c r="N37" i="28"/>
  <c r="L32" i="27"/>
  <c r="J32" i="27"/>
  <c r="H32" i="27"/>
  <c r="F32" i="27"/>
  <c r="N32" i="27"/>
  <c r="D32" i="27"/>
  <c r="N35" i="26"/>
  <c r="L35" i="26"/>
  <c r="J35" i="26"/>
  <c r="F35" i="26"/>
  <c r="H35" i="26"/>
  <c r="D35" i="26"/>
  <c r="D38" i="25"/>
  <c r="L38" i="25"/>
  <c r="H38" i="25"/>
  <c r="F38" i="25"/>
  <c r="J38" i="25"/>
  <c r="N12" i="36"/>
  <c r="L12" i="36"/>
  <c r="J12" i="36"/>
  <c r="H12" i="36"/>
  <c r="F12" i="36"/>
  <c r="D12" i="36"/>
  <c r="N15" i="35"/>
  <c r="F15" i="35"/>
  <c r="D15" i="35"/>
  <c r="L15" i="35"/>
  <c r="J15" i="35"/>
  <c r="H15" i="35"/>
  <c r="L37" i="33"/>
  <c r="J37" i="33"/>
  <c r="H37" i="33"/>
  <c r="F37" i="33"/>
  <c r="D37" i="33"/>
  <c r="N37" i="33"/>
  <c r="N35" i="31"/>
  <c r="L35" i="31"/>
  <c r="J35" i="31"/>
  <c r="F35" i="31"/>
  <c r="H35" i="31"/>
  <c r="D35" i="31"/>
  <c r="D38" i="30"/>
  <c r="F38" i="30"/>
  <c r="L38" i="30"/>
  <c r="H38" i="30"/>
  <c r="N38" i="30"/>
  <c r="J38" i="30"/>
  <c r="N6" i="30"/>
  <c r="F6" i="30"/>
  <c r="D6" i="30"/>
  <c r="L6" i="30"/>
  <c r="J6" i="30"/>
  <c r="H6" i="30"/>
  <c r="F28" i="28"/>
  <c r="D28" i="28"/>
  <c r="N28" i="28"/>
  <c r="J28" i="28"/>
  <c r="H28" i="28"/>
  <c r="L28" i="28"/>
  <c r="J31" i="27"/>
  <c r="H31" i="27"/>
  <c r="F31" i="27"/>
  <c r="L31" i="27"/>
  <c r="D31" i="27"/>
  <c r="N31" i="27"/>
  <c r="N34" i="26"/>
  <c r="L34" i="26"/>
  <c r="J34" i="26"/>
  <c r="F34" i="26"/>
  <c r="H34" i="26"/>
  <c r="D34" i="26"/>
  <c r="N10" i="26"/>
  <c r="L10" i="26"/>
  <c r="J10" i="26"/>
  <c r="H10" i="26"/>
  <c r="F10" i="26"/>
  <c r="D10" i="26"/>
  <c r="J26" i="36"/>
  <c r="H26" i="36"/>
  <c r="N26" i="36"/>
  <c r="F26" i="36"/>
  <c r="D26" i="36"/>
  <c r="L26" i="36"/>
  <c r="J18" i="36"/>
  <c r="H18" i="36"/>
  <c r="N18" i="36"/>
  <c r="L18" i="36"/>
  <c r="D18" i="36"/>
  <c r="F18" i="36"/>
  <c r="L37" i="35"/>
  <c r="J37" i="35"/>
  <c r="F37" i="35"/>
  <c r="D37" i="35"/>
  <c r="H37" i="35"/>
  <c r="N37" i="35"/>
  <c r="L29" i="35"/>
  <c r="J29" i="35"/>
  <c r="N29" i="35"/>
  <c r="H29" i="35"/>
  <c r="F29" i="35"/>
  <c r="D29" i="35"/>
  <c r="L21" i="35"/>
  <c r="J21" i="35"/>
  <c r="N21" i="35"/>
  <c r="H21" i="35"/>
  <c r="F21" i="35"/>
  <c r="D21" i="35"/>
  <c r="L13" i="35"/>
  <c r="J13" i="35"/>
  <c r="N13" i="35"/>
  <c r="H13" i="35"/>
  <c r="F13" i="35"/>
  <c r="D13" i="35"/>
  <c r="N32" i="34"/>
  <c r="J32" i="34"/>
  <c r="D32" i="34"/>
  <c r="L32" i="34"/>
  <c r="H32" i="34"/>
  <c r="F32" i="34"/>
  <c r="N24" i="34"/>
  <c r="J24" i="34"/>
  <c r="H24" i="34"/>
  <c r="F24" i="34"/>
  <c r="D24" i="34"/>
  <c r="L24" i="34"/>
  <c r="N16" i="34"/>
  <c r="J16" i="34"/>
  <c r="L16" i="34"/>
  <c r="H16" i="34"/>
  <c r="F16" i="34"/>
  <c r="D16" i="34"/>
  <c r="N8" i="34"/>
  <c r="J8" i="34"/>
  <c r="D8" i="34"/>
  <c r="L8" i="34"/>
  <c r="F8" i="34"/>
  <c r="H8" i="34"/>
  <c r="H35" i="33"/>
  <c r="D35" i="33"/>
  <c r="F35" i="33"/>
  <c r="N35" i="33"/>
  <c r="L35" i="33"/>
  <c r="J35" i="33"/>
  <c r="L27" i="33"/>
  <c r="H27" i="33"/>
  <c r="D27" i="33"/>
  <c r="J27" i="33"/>
  <c r="F27" i="33"/>
  <c r="N27" i="33"/>
  <c r="H19" i="33"/>
  <c r="N19" i="33"/>
  <c r="F19" i="33"/>
  <c r="L19" i="33"/>
  <c r="D19" i="33"/>
  <c r="J19" i="33"/>
  <c r="H11" i="33"/>
  <c r="F11" i="33"/>
  <c r="D11" i="33"/>
  <c r="N11" i="33"/>
  <c r="J11" i="33"/>
  <c r="L11" i="33"/>
  <c r="D38" i="32"/>
  <c r="N38" i="32"/>
  <c r="J38" i="32"/>
  <c r="L38" i="32"/>
  <c r="F38" i="32"/>
  <c r="H38" i="32"/>
  <c r="D30" i="32"/>
  <c r="L30" i="32"/>
  <c r="H30" i="32"/>
  <c r="N30" i="32"/>
  <c r="J30" i="32"/>
  <c r="F30" i="32"/>
  <c r="D22" i="32"/>
  <c r="J22" i="32"/>
  <c r="N22" i="32"/>
  <c r="F22" i="32"/>
  <c r="L22" i="32"/>
  <c r="H22" i="32"/>
  <c r="D14" i="32"/>
  <c r="N14" i="32"/>
  <c r="H14" i="32"/>
  <c r="J14" i="32"/>
  <c r="F14" i="32"/>
  <c r="L14" i="32"/>
  <c r="N6" i="32"/>
  <c r="L6" i="32"/>
  <c r="D6" i="32"/>
  <c r="J6" i="32"/>
  <c r="H6" i="32"/>
  <c r="F6" i="32"/>
  <c r="J33" i="31"/>
  <c r="H33" i="31"/>
  <c r="F33" i="31"/>
  <c r="L33" i="31"/>
  <c r="N33" i="31"/>
  <c r="D33" i="31"/>
  <c r="J25" i="31"/>
  <c r="H25" i="31"/>
  <c r="D25" i="31"/>
  <c r="L25" i="31"/>
  <c r="F25" i="31"/>
  <c r="N25" i="31"/>
  <c r="N17" i="31"/>
  <c r="L17" i="31"/>
  <c r="J17" i="31"/>
  <c r="H17" i="31"/>
  <c r="F17" i="31"/>
  <c r="D17" i="31"/>
  <c r="N9" i="31"/>
  <c r="H9" i="31"/>
  <c r="F9" i="31"/>
  <c r="L9" i="31"/>
  <c r="J9" i="31"/>
  <c r="D9" i="31"/>
  <c r="N36" i="30"/>
  <c r="L36" i="30"/>
  <c r="H36" i="30"/>
  <c r="F36" i="30"/>
  <c r="D36" i="30"/>
  <c r="J36" i="30"/>
  <c r="N28" i="30"/>
  <c r="L28" i="30"/>
  <c r="F28" i="30"/>
  <c r="J28" i="30"/>
  <c r="H28" i="30"/>
  <c r="D28" i="30"/>
  <c r="N20" i="30"/>
  <c r="L20" i="30"/>
  <c r="D20" i="30"/>
  <c r="J20" i="30"/>
  <c r="F20" i="30"/>
  <c r="H20" i="30"/>
  <c r="N12" i="30"/>
  <c r="L12" i="30"/>
  <c r="H12" i="30"/>
  <c r="D12" i="30"/>
  <c r="F12" i="30"/>
  <c r="J12" i="30"/>
  <c r="N39" i="29"/>
  <c r="L39" i="29"/>
  <c r="F39" i="29"/>
  <c r="D39" i="29"/>
  <c r="H39" i="29"/>
  <c r="J39" i="29"/>
  <c r="N31" i="29"/>
  <c r="L31" i="29"/>
  <c r="D31" i="29"/>
  <c r="J31" i="29"/>
  <c r="H31" i="29"/>
  <c r="F31" i="29"/>
  <c r="N23" i="29"/>
  <c r="L23" i="29"/>
  <c r="H23" i="29"/>
  <c r="F23" i="29"/>
  <c r="D23" i="29"/>
  <c r="J23" i="29"/>
  <c r="N15" i="29"/>
  <c r="L15" i="29"/>
  <c r="J15" i="29"/>
  <c r="F15" i="29"/>
  <c r="H15" i="29"/>
  <c r="D15" i="29"/>
  <c r="N7" i="29"/>
  <c r="L7" i="29"/>
  <c r="H7" i="29"/>
  <c r="D7" i="29"/>
  <c r="J7" i="29"/>
  <c r="F7" i="29"/>
  <c r="N34" i="28"/>
  <c r="L34" i="28"/>
  <c r="H34" i="28"/>
  <c r="F34" i="28"/>
  <c r="D34" i="28"/>
  <c r="J34" i="28"/>
  <c r="N26" i="28"/>
  <c r="J26" i="28"/>
  <c r="F26" i="28"/>
  <c r="L26" i="28"/>
  <c r="D26" i="28"/>
  <c r="H26" i="28"/>
  <c r="N18" i="28"/>
  <c r="H18" i="28"/>
  <c r="D18" i="28"/>
  <c r="J18" i="28"/>
  <c r="F18" i="28"/>
  <c r="L18" i="28"/>
  <c r="N10" i="28"/>
  <c r="F10" i="28"/>
  <c r="L10" i="28"/>
  <c r="H10" i="28"/>
  <c r="D10" i="28"/>
  <c r="J10" i="28"/>
  <c r="F37" i="27"/>
  <c r="J37" i="27"/>
  <c r="D37" i="27"/>
  <c r="H37" i="27"/>
  <c r="L37" i="27"/>
  <c r="N37" i="27"/>
  <c r="F29" i="27"/>
  <c r="H29" i="27"/>
  <c r="D29" i="27"/>
  <c r="N29" i="27"/>
  <c r="L29" i="27"/>
  <c r="J29" i="27"/>
  <c r="F21" i="27"/>
  <c r="D21" i="27"/>
  <c r="L21" i="27"/>
  <c r="N21" i="27"/>
  <c r="J21" i="27"/>
  <c r="H21" i="27"/>
  <c r="F13" i="27"/>
  <c r="N13" i="27"/>
  <c r="D13" i="27"/>
  <c r="J13" i="27"/>
  <c r="H13" i="27"/>
  <c r="L13" i="27"/>
  <c r="J32" i="26"/>
  <c r="H32" i="26"/>
  <c r="F32" i="26"/>
  <c r="L32" i="26"/>
  <c r="D32" i="26"/>
  <c r="N32" i="26"/>
  <c r="J24" i="26"/>
  <c r="H24" i="26"/>
  <c r="F24" i="26"/>
  <c r="N24" i="26"/>
  <c r="L24" i="26"/>
  <c r="D24" i="26"/>
  <c r="J16" i="26"/>
  <c r="H16" i="26"/>
  <c r="F16" i="26"/>
  <c r="N16" i="26"/>
  <c r="L16" i="26"/>
  <c r="D16" i="26"/>
  <c r="J8" i="26"/>
  <c r="H8" i="26"/>
  <c r="F8" i="26"/>
  <c r="L8" i="26"/>
  <c r="D8" i="26"/>
  <c r="N8" i="26"/>
  <c r="L35" i="25"/>
  <c r="J35" i="25"/>
  <c r="H35" i="25"/>
  <c r="D35" i="25"/>
  <c r="F35" i="25"/>
  <c r="L27" i="25"/>
  <c r="J27" i="25"/>
  <c r="F27" i="25"/>
  <c r="D27" i="25"/>
  <c r="H27" i="25"/>
  <c r="D31" i="36"/>
  <c r="H31" i="36"/>
  <c r="F31" i="36"/>
  <c r="J31" i="36"/>
  <c r="L31" i="36"/>
  <c r="N31" i="36"/>
  <c r="D15" i="36"/>
  <c r="N15" i="36"/>
  <c r="L15" i="36"/>
  <c r="J15" i="36"/>
  <c r="H15" i="36"/>
  <c r="F15" i="36"/>
  <c r="F34" i="35"/>
  <c r="D34" i="35"/>
  <c r="N34" i="35"/>
  <c r="L34" i="35"/>
  <c r="J34" i="35"/>
  <c r="H34" i="35"/>
  <c r="F18" i="35"/>
  <c r="D18" i="35"/>
  <c r="L18" i="35"/>
  <c r="J18" i="35"/>
  <c r="H18" i="35"/>
  <c r="N18" i="35"/>
  <c r="H37" i="34"/>
  <c r="F37" i="34"/>
  <c r="N37" i="34"/>
  <c r="J37" i="34"/>
  <c r="L37" i="34"/>
  <c r="D37" i="34"/>
  <c r="H21" i="34"/>
  <c r="F21" i="34"/>
  <c r="D21" i="34"/>
  <c r="J21" i="34"/>
  <c r="L21" i="34"/>
  <c r="N21" i="34"/>
  <c r="F24" i="33"/>
  <c r="D24" i="33"/>
  <c r="L24" i="33"/>
  <c r="N24" i="33"/>
  <c r="H24" i="33"/>
  <c r="J24" i="33"/>
  <c r="N8" i="33"/>
  <c r="L8" i="33"/>
  <c r="H8" i="33"/>
  <c r="J8" i="33"/>
  <c r="F8" i="33"/>
  <c r="D8" i="33"/>
  <c r="L27" i="32"/>
  <c r="N27" i="32"/>
  <c r="J27" i="32"/>
  <c r="D27" i="32"/>
  <c r="F27" i="32"/>
  <c r="H27" i="32"/>
  <c r="L11" i="32"/>
  <c r="J11" i="32"/>
  <c r="F11" i="32"/>
  <c r="D11" i="32"/>
  <c r="N11" i="32"/>
  <c r="H11" i="32"/>
  <c r="L30" i="31"/>
  <c r="F30" i="31"/>
  <c r="D30" i="31"/>
  <c r="N30" i="31"/>
  <c r="H30" i="31"/>
  <c r="J30" i="31"/>
  <c r="L14" i="31"/>
  <c r="F14" i="31"/>
  <c r="D14" i="31"/>
  <c r="H14" i="31"/>
  <c r="J14" i="31"/>
  <c r="N14" i="31"/>
  <c r="J33" i="30"/>
  <c r="H33" i="30"/>
  <c r="F33" i="30"/>
  <c r="D33" i="30"/>
  <c r="N33" i="30"/>
  <c r="L33" i="30"/>
  <c r="J17" i="30"/>
  <c r="H17" i="30"/>
  <c r="F17" i="30"/>
  <c r="N17" i="30"/>
  <c r="D17" i="30"/>
  <c r="L17" i="30"/>
  <c r="J36" i="29"/>
  <c r="H36" i="29"/>
  <c r="F36" i="29"/>
  <c r="L36" i="29"/>
  <c r="N36" i="29"/>
  <c r="D36" i="29"/>
  <c r="J20" i="29"/>
  <c r="H20" i="29"/>
  <c r="F20" i="29"/>
  <c r="L20" i="29"/>
  <c r="D20" i="29"/>
  <c r="N20" i="29"/>
  <c r="J12" i="29"/>
  <c r="H12" i="29"/>
  <c r="F12" i="29"/>
  <c r="L12" i="29"/>
  <c r="D12" i="29"/>
  <c r="N12" i="29"/>
  <c r="L31" i="28"/>
  <c r="J31" i="28"/>
  <c r="H31" i="28"/>
  <c r="D31" i="28"/>
  <c r="F31" i="28"/>
  <c r="N31" i="28"/>
  <c r="L23" i="28"/>
  <c r="J23" i="28"/>
  <c r="H23" i="28"/>
  <c r="N23" i="28"/>
  <c r="F23" i="28"/>
  <c r="D23" i="28"/>
  <c r="L15" i="28"/>
  <c r="J15" i="28"/>
  <c r="H15" i="28"/>
  <c r="N15" i="28"/>
  <c r="F15" i="28"/>
  <c r="D15" i="28"/>
  <c r="L7" i="28"/>
  <c r="J7" i="28"/>
  <c r="H7" i="28"/>
  <c r="D7" i="28"/>
  <c r="F7" i="28"/>
  <c r="N7" i="28"/>
  <c r="N34" i="27"/>
  <c r="L34" i="27"/>
  <c r="F34" i="27"/>
  <c r="D34" i="27"/>
  <c r="H34" i="27"/>
  <c r="J34" i="27"/>
  <c r="N18" i="27"/>
  <c r="L18" i="27"/>
  <c r="H18" i="27"/>
  <c r="J18" i="27"/>
  <c r="F18" i="27"/>
  <c r="D18" i="27"/>
  <c r="N10" i="27"/>
  <c r="L10" i="27"/>
  <c r="F10" i="27"/>
  <c r="H10" i="27"/>
  <c r="J10" i="27"/>
  <c r="D10" i="27"/>
  <c r="D37" i="26"/>
  <c r="N37" i="26"/>
  <c r="F37" i="26"/>
  <c r="J37" i="26"/>
  <c r="L37" i="26"/>
  <c r="H37" i="26"/>
  <c r="D29" i="26"/>
  <c r="L29" i="26"/>
  <c r="N29" i="26"/>
  <c r="H29" i="26"/>
  <c r="J29" i="26"/>
  <c r="F29" i="26"/>
  <c r="D21" i="26"/>
  <c r="J21" i="26"/>
  <c r="H21" i="26"/>
  <c r="F21" i="26"/>
  <c r="L21" i="26"/>
  <c r="N21" i="26"/>
  <c r="D13" i="26"/>
  <c r="H13" i="26"/>
  <c r="F13" i="26"/>
  <c r="N13" i="26"/>
  <c r="J13" i="26"/>
  <c r="L13" i="26"/>
  <c r="H32" i="25"/>
  <c r="D32" i="25"/>
  <c r="F32" i="25"/>
  <c r="J32" i="25"/>
  <c r="L32" i="25"/>
  <c r="F30" i="36"/>
  <c r="D30" i="36"/>
  <c r="H30" i="36"/>
  <c r="N30" i="36"/>
  <c r="J30" i="36"/>
  <c r="L30" i="36"/>
  <c r="N6" i="36"/>
  <c r="L6" i="36"/>
  <c r="J6" i="36"/>
  <c r="H6" i="36"/>
  <c r="F6" i="36"/>
  <c r="D6" i="36"/>
  <c r="D9" i="35"/>
  <c r="N9" i="35"/>
  <c r="L9" i="35"/>
  <c r="J9" i="35"/>
  <c r="F9" i="35"/>
  <c r="H9" i="35"/>
  <c r="F12" i="34"/>
  <c r="D12" i="34"/>
  <c r="H12" i="34"/>
  <c r="N12" i="34"/>
  <c r="J12" i="34"/>
  <c r="L12" i="34"/>
  <c r="N31" i="33"/>
  <c r="L31" i="33"/>
  <c r="J31" i="33"/>
  <c r="F31" i="33"/>
  <c r="D31" i="33"/>
  <c r="H31" i="33"/>
  <c r="L34" i="32"/>
  <c r="J34" i="32"/>
  <c r="H34" i="32"/>
  <c r="F34" i="32"/>
  <c r="D34" i="32"/>
  <c r="N34" i="32"/>
  <c r="N37" i="31"/>
  <c r="L37" i="31"/>
  <c r="D37" i="31"/>
  <c r="J37" i="31"/>
  <c r="H37" i="31"/>
  <c r="F37" i="31"/>
  <c r="H8" i="30"/>
  <c r="F8" i="30"/>
  <c r="D8" i="30"/>
  <c r="N8" i="30"/>
  <c r="J8" i="30"/>
  <c r="L8" i="30"/>
  <c r="H27" i="29"/>
  <c r="F27" i="29"/>
  <c r="D27" i="29"/>
  <c r="J27" i="29"/>
  <c r="N27" i="29"/>
  <c r="L27" i="29"/>
  <c r="J30" i="28"/>
  <c r="H30" i="28"/>
  <c r="F30" i="28"/>
  <c r="D30" i="28"/>
  <c r="N30" i="28"/>
  <c r="L30" i="28"/>
  <c r="N33" i="27"/>
  <c r="L33" i="27"/>
  <c r="J33" i="27"/>
  <c r="H33" i="27"/>
  <c r="D33" i="27"/>
  <c r="F33" i="27"/>
  <c r="N36" i="26"/>
  <c r="D36" i="26"/>
  <c r="J36" i="26"/>
  <c r="L36" i="26"/>
  <c r="F36" i="26"/>
  <c r="H36" i="26"/>
  <c r="N20" i="26"/>
  <c r="F20" i="26"/>
  <c r="L20" i="26"/>
  <c r="H20" i="26"/>
  <c r="D20" i="26"/>
  <c r="J20" i="26"/>
  <c r="F23" i="25"/>
  <c r="L23" i="25"/>
  <c r="H23" i="25"/>
  <c r="J23" i="25"/>
  <c r="D23" i="25"/>
  <c r="N21" i="36"/>
  <c r="H21" i="36"/>
  <c r="F21" i="36"/>
  <c r="D21" i="36"/>
  <c r="L21" i="36"/>
  <c r="J21" i="36"/>
  <c r="N32" i="35"/>
  <c r="L32" i="35"/>
  <c r="F32" i="35"/>
  <c r="D32" i="35"/>
  <c r="J32" i="35"/>
  <c r="H32" i="35"/>
  <c r="D35" i="34"/>
  <c r="L35" i="34"/>
  <c r="H35" i="34"/>
  <c r="F35" i="34"/>
  <c r="J35" i="34"/>
  <c r="N35" i="34"/>
  <c r="D11" i="34"/>
  <c r="F11" i="34"/>
  <c r="N11" i="34"/>
  <c r="J11" i="34"/>
  <c r="L11" i="34"/>
  <c r="H11" i="34"/>
  <c r="N14" i="33"/>
  <c r="L14" i="33"/>
  <c r="J14" i="33"/>
  <c r="F14" i="33"/>
  <c r="D14" i="33"/>
  <c r="H14" i="33"/>
  <c r="N17" i="32"/>
  <c r="J17" i="32"/>
  <c r="H17" i="32"/>
  <c r="F17" i="32"/>
  <c r="L17" i="32"/>
  <c r="D17" i="32"/>
  <c r="L20" i="31"/>
  <c r="N20" i="31"/>
  <c r="F20" i="31"/>
  <c r="D20" i="31"/>
  <c r="H20" i="31"/>
  <c r="J20" i="31"/>
  <c r="F39" i="30"/>
  <c r="D39" i="30"/>
  <c r="L39" i="30"/>
  <c r="J39" i="30"/>
  <c r="H39" i="30"/>
  <c r="N39" i="30"/>
  <c r="F7" i="30"/>
  <c r="D7" i="30"/>
  <c r="H7" i="30"/>
  <c r="N7" i="30"/>
  <c r="L7" i="30"/>
  <c r="J7" i="30"/>
  <c r="F10" i="29"/>
  <c r="D10" i="29"/>
  <c r="L10" i="29"/>
  <c r="N10" i="29"/>
  <c r="J10" i="29"/>
  <c r="H10" i="29"/>
  <c r="H13" i="28"/>
  <c r="F13" i="28"/>
  <c r="D13" i="28"/>
  <c r="J13" i="28"/>
  <c r="L13" i="28"/>
  <c r="N13" i="28"/>
  <c r="L16" i="27"/>
  <c r="J16" i="27"/>
  <c r="H16" i="27"/>
  <c r="D16" i="27"/>
  <c r="F16" i="27"/>
  <c r="N16" i="27"/>
  <c r="N19" i="26"/>
  <c r="L19" i="26"/>
  <c r="F19" i="26"/>
  <c r="H19" i="26"/>
  <c r="D19" i="26"/>
  <c r="J19" i="26"/>
  <c r="D30" i="25"/>
  <c r="F30" i="25"/>
  <c r="L30" i="25"/>
  <c r="J30" i="25"/>
  <c r="H30" i="25"/>
  <c r="N20" i="36"/>
  <c r="L20" i="36"/>
  <c r="F20" i="36"/>
  <c r="D20" i="36"/>
  <c r="J20" i="36"/>
  <c r="H20" i="36"/>
  <c r="N23" i="35"/>
  <c r="J23" i="35"/>
  <c r="H23" i="35"/>
  <c r="D23" i="35"/>
  <c r="L23" i="35"/>
  <c r="F23" i="35"/>
  <c r="J26" i="34"/>
  <c r="L26" i="34"/>
  <c r="H26" i="34"/>
  <c r="N26" i="34"/>
  <c r="D26" i="34"/>
  <c r="F26" i="34"/>
  <c r="N18" i="34"/>
  <c r="J18" i="34"/>
  <c r="F18" i="34"/>
  <c r="D18" i="34"/>
  <c r="L18" i="34"/>
  <c r="H18" i="34"/>
  <c r="L21" i="33"/>
  <c r="J21" i="33"/>
  <c r="H21" i="33"/>
  <c r="N21" i="33"/>
  <c r="D21" i="33"/>
  <c r="F21" i="33"/>
  <c r="H16" i="32"/>
  <c r="F16" i="32"/>
  <c r="N16" i="32"/>
  <c r="D16" i="32"/>
  <c r="L16" i="32"/>
  <c r="J16" i="32"/>
  <c r="J19" i="31"/>
  <c r="N19" i="31"/>
  <c r="F19" i="31"/>
  <c r="L19" i="31"/>
  <c r="D19" i="31"/>
  <c r="H19" i="31"/>
  <c r="D22" i="30"/>
  <c r="H22" i="30"/>
  <c r="N22" i="30"/>
  <c r="F22" i="30"/>
  <c r="L22" i="30"/>
  <c r="J22" i="30"/>
  <c r="D25" i="29"/>
  <c r="F25" i="29"/>
  <c r="L25" i="29"/>
  <c r="H25" i="29"/>
  <c r="J25" i="29"/>
  <c r="N25" i="29"/>
  <c r="D9" i="29"/>
  <c r="L9" i="29"/>
  <c r="H9" i="29"/>
  <c r="J9" i="29"/>
  <c r="F9" i="29"/>
  <c r="N9" i="29"/>
  <c r="F12" i="28"/>
  <c r="D12" i="28"/>
  <c r="J12" i="28"/>
  <c r="N12" i="28"/>
  <c r="H12" i="28"/>
  <c r="L12" i="28"/>
  <c r="J15" i="27"/>
  <c r="H15" i="27"/>
  <c r="F15" i="27"/>
  <c r="N15" i="27"/>
  <c r="L15" i="27"/>
  <c r="D15" i="27"/>
  <c r="N18" i="26"/>
  <c r="L18" i="26"/>
  <c r="J18" i="26"/>
  <c r="H18" i="26"/>
  <c r="D18" i="26"/>
  <c r="F18" i="26"/>
  <c r="J29" i="25"/>
  <c r="D29" i="25"/>
  <c r="F29" i="25"/>
  <c r="L29" i="25"/>
  <c r="H29" i="25"/>
  <c r="J34" i="36"/>
  <c r="H34" i="36"/>
  <c r="N34" i="36"/>
  <c r="L34" i="36"/>
  <c r="F34" i="36"/>
  <c r="D34" i="36"/>
  <c r="J10" i="36"/>
  <c r="H10" i="36"/>
  <c r="F10" i="36"/>
  <c r="D10" i="36"/>
  <c r="L10" i="36"/>
  <c r="N10" i="36"/>
  <c r="H33" i="36"/>
  <c r="F33" i="36"/>
  <c r="L33" i="36"/>
  <c r="J33" i="36"/>
  <c r="D33" i="36"/>
  <c r="N33" i="36"/>
  <c r="H25" i="36"/>
  <c r="F25" i="36"/>
  <c r="N25" i="36"/>
  <c r="L25" i="36"/>
  <c r="D25" i="36"/>
  <c r="J25" i="36"/>
  <c r="H17" i="36"/>
  <c r="F17" i="36"/>
  <c r="N17" i="36"/>
  <c r="L17" i="36"/>
  <c r="J17" i="36"/>
  <c r="D17" i="36"/>
  <c r="H9" i="36"/>
  <c r="F9" i="36"/>
  <c r="D9" i="36"/>
  <c r="J9" i="36"/>
  <c r="N9" i="36"/>
  <c r="L9" i="36"/>
  <c r="J36" i="35"/>
  <c r="H36" i="35"/>
  <c r="D36" i="35"/>
  <c r="F36" i="35"/>
  <c r="N36" i="35"/>
  <c r="L36" i="35"/>
  <c r="J28" i="35"/>
  <c r="H28" i="35"/>
  <c r="L28" i="35"/>
  <c r="F28" i="35"/>
  <c r="D28" i="35"/>
  <c r="N28" i="35"/>
  <c r="J20" i="35"/>
  <c r="H20" i="35"/>
  <c r="N20" i="35"/>
  <c r="L20" i="35"/>
  <c r="F20" i="35"/>
  <c r="D20" i="35"/>
  <c r="J12" i="35"/>
  <c r="H12" i="35"/>
  <c r="F12" i="35"/>
  <c r="D12" i="35"/>
  <c r="L12" i="35"/>
  <c r="N12" i="35"/>
  <c r="J39" i="34"/>
  <c r="L39" i="34"/>
  <c r="N39" i="34"/>
  <c r="D39" i="34"/>
  <c r="F39" i="34"/>
  <c r="H39" i="34"/>
  <c r="J31" i="34"/>
  <c r="L31" i="34"/>
  <c r="H31" i="34"/>
  <c r="F31" i="34"/>
  <c r="D31" i="34"/>
  <c r="N31" i="34"/>
  <c r="J23" i="34"/>
  <c r="L23" i="34"/>
  <c r="F23" i="34"/>
  <c r="D23" i="34"/>
  <c r="N23" i="34"/>
  <c r="H23" i="34"/>
  <c r="J15" i="34"/>
  <c r="L15" i="34"/>
  <c r="N15" i="34"/>
  <c r="H15" i="34"/>
  <c r="F15" i="34"/>
  <c r="D15" i="34"/>
  <c r="J7" i="34"/>
  <c r="L7" i="34"/>
  <c r="N7" i="34"/>
  <c r="D7" i="34"/>
  <c r="H7" i="34"/>
  <c r="F7" i="34"/>
  <c r="F34" i="33"/>
  <c r="N34" i="33"/>
  <c r="L34" i="33"/>
  <c r="D34" i="33"/>
  <c r="H34" i="33"/>
  <c r="J34" i="33"/>
  <c r="F26" i="33"/>
  <c r="J26" i="33"/>
  <c r="D26" i="33"/>
  <c r="L26" i="33"/>
  <c r="H26" i="33"/>
  <c r="N26" i="33"/>
  <c r="N18" i="33"/>
  <c r="F18" i="33"/>
  <c r="L18" i="33"/>
  <c r="H18" i="33"/>
  <c r="J18" i="33"/>
  <c r="D18" i="33"/>
  <c r="F10" i="33"/>
  <c r="N10" i="33"/>
  <c r="L10" i="33"/>
  <c r="H10" i="33"/>
  <c r="J10" i="33"/>
  <c r="D10" i="33"/>
  <c r="N37" i="32"/>
  <c r="D37" i="32"/>
  <c r="J37" i="32"/>
  <c r="H37" i="32"/>
  <c r="L37" i="32"/>
  <c r="F37" i="32"/>
  <c r="H29" i="32"/>
  <c r="N29" i="32"/>
  <c r="D29" i="32"/>
  <c r="J29" i="32"/>
  <c r="L29" i="32"/>
  <c r="F29" i="32"/>
  <c r="N21" i="32"/>
  <c r="F21" i="32"/>
  <c r="L21" i="32"/>
  <c r="J21" i="32"/>
  <c r="D21" i="32"/>
  <c r="H21" i="32"/>
  <c r="N13" i="32"/>
  <c r="D13" i="32"/>
  <c r="J13" i="32"/>
  <c r="H13" i="32"/>
  <c r="L13" i="32"/>
  <c r="F13" i="32"/>
  <c r="J32" i="31"/>
  <c r="H32" i="31"/>
  <c r="F32" i="31"/>
  <c r="D32" i="31"/>
  <c r="N32" i="31"/>
  <c r="L32" i="31"/>
  <c r="J24" i="31"/>
  <c r="H24" i="31"/>
  <c r="F24" i="31"/>
  <c r="N24" i="31"/>
  <c r="L24" i="31"/>
  <c r="D24" i="31"/>
  <c r="L16" i="31"/>
  <c r="J16" i="31"/>
  <c r="H16" i="31"/>
  <c r="F16" i="31"/>
  <c r="D16" i="31"/>
  <c r="N16" i="31"/>
  <c r="N8" i="31"/>
  <c r="H8" i="31"/>
  <c r="L8" i="31"/>
  <c r="F8" i="31"/>
  <c r="J8" i="31"/>
  <c r="D8" i="31"/>
  <c r="N35" i="30"/>
  <c r="L35" i="30"/>
  <c r="J35" i="30"/>
  <c r="H35" i="30"/>
  <c r="D35" i="30"/>
  <c r="F35" i="30"/>
  <c r="N27" i="30"/>
  <c r="L27" i="30"/>
  <c r="J27" i="30"/>
  <c r="F27" i="30"/>
  <c r="D27" i="30"/>
  <c r="H27" i="30"/>
  <c r="N19" i="30"/>
  <c r="L19" i="30"/>
  <c r="J19" i="30"/>
  <c r="D19" i="30"/>
  <c r="H19" i="30"/>
  <c r="F19" i="30"/>
  <c r="N11" i="30"/>
  <c r="L11" i="30"/>
  <c r="J11" i="30"/>
  <c r="H11" i="30"/>
  <c r="F11" i="30"/>
  <c r="D11" i="30"/>
  <c r="N38" i="29"/>
  <c r="L38" i="29"/>
  <c r="J38" i="29"/>
  <c r="F38" i="29"/>
  <c r="D38" i="29"/>
  <c r="H38" i="29"/>
  <c r="N30" i="29"/>
  <c r="L30" i="29"/>
  <c r="J30" i="29"/>
  <c r="D30" i="29"/>
  <c r="F30" i="29"/>
  <c r="H30" i="29"/>
  <c r="N22" i="29"/>
  <c r="L22" i="29"/>
  <c r="J22" i="29"/>
  <c r="H22" i="29"/>
  <c r="F22" i="29"/>
  <c r="D22" i="29"/>
  <c r="N14" i="29"/>
  <c r="L14" i="29"/>
  <c r="J14" i="29"/>
  <c r="F14" i="29"/>
  <c r="H14" i="29"/>
  <c r="D14" i="29"/>
  <c r="L6" i="29"/>
  <c r="J6" i="29"/>
  <c r="H6" i="29"/>
  <c r="F6" i="29"/>
  <c r="D6" i="29"/>
  <c r="N6" i="29"/>
  <c r="N33" i="28"/>
  <c r="L33" i="28"/>
  <c r="H33" i="28"/>
  <c r="D33" i="28"/>
  <c r="J33" i="28"/>
  <c r="F33" i="28"/>
  <c r="N25" i="28"/>
  <c r="L25" i="28"/>
  <c r="F25" i="28"/>
  <c r="H25" i="28"/>
  <c r="D25" i="28"/>
  <c r="J25" i="28"/>
  <c r="N17" i="28"/>
  <c r="L17" i="28"/>
  <c r="D17" i="28"/>
  <c r="J17" i="28"/>
  <c r="F17" i="28"/>
  <c r="H17" i="28"/>
  <c r="N9" i="28"/>
  <c r="L9" i="28"/>
  <c r="H9" i="28"/>
  <c r="F9" i="28"/>
  <c r="D9" i="28"/>
  <c r="J9" i="28"/>
  <c r="J36" i="27"/>
  <c r="D36" i="27"/>
  <c r="F36" i="27"/>
  <c r="N36" i="27"/>
  <c r="L36" i="27"/>
  <c r="H36" i="27"/>
  <c r="H28" i="27"/>
  <c r="D28" i="27"/>
  <c r="N28" i="27"/>
  <c r="L28" i="27"/>
  <c r="J28" i="27"/>
  <c r="F28" i="27"/>
  <c r="F20" i="27"/>
  <c r="D20" i="27"/>
  <c r="L20" i="27"/>
  <c r="H20" i="27"/>
  <c r="J20" i="27"/>
  <c r="N20" i="27"/>
  <c r="D12" i="27"/>
  <c r="J12" i="27"/>
  <c r="F12" i="27"/>
  <c r="L12" i="27"/>
  <c r="H12" i="27"/>
  <c r="N12" i="27"/>
  <c r="H39" i="26"/>
  <c r="F39" i="26"/>
  <c r="D39" i="26"/>
  <c r="J39" i="26"/>
  <c r="N39" i="26"/>
  <c r="L39" i="26"/>
  <c r="H31" i="26"/>
  <c r="F31" i="26"/>
  <c r="D31" i="26"/>
  <c r="N31" i="26"/>
  <c r="L31" i="26"/>
  <c r="J31" i="26"/>
  <c r="H23" i="26"/>
  <c r="F23" i="26"/>
  <c r="D23" i="26"/>
  <c r="N23" i="26"/>
  <c r="L23" i="26"/>
  <c r="J23" i="26"/>
  <c r="H15" i="26"/>
  <c r="F15" i="26"/>
  <c r="D15" i="26"/>
  <c r="L15" i="26"/>
  <c r="J15" i="26"/>
  <c r="N15" i="26"/>
  <c r="H7" i="26"/>
  <c r="F7" i="26"/>
  <c r="D7" i="26"/>
  <c r="J7" i="26"/>
  <c r="L7" i="26"/>
  <c r="N7" i="26"/>
  <c r="L34" i="25"/>
  <c r="J34" i="25"/>
  <c r="H34" i="25"/>
  <c r="F34" i="25"/>
  <c r="D34" i="25"/>
  <c r="L26" i="25"/>
  <c r="J26" i="25"/>
  <c r="H26" i="25"/>
  <c r="D26" i="25"/>
  <c r="F26" i="25"/>
  <c r="J22" i="36"/>
  <c r="H22" i="36"/>
  <c r="F22" i="36"/>
  <c r="D22" i="36"/>
  <c r="N22" i="36"/>
  <c r="L22" i="36"/>
  <c r="D17" i="35"/>
  <c r="J17" i="35"/>
  <c r="H17" i="35"/>
  <c r="F17" i="35"/>
  <c r="N17" i="35"/>
  <c r="L17" i="35"/>
  <c r="F28" i="34"/>
  <c r="D28" i="34"/>
  <c r="N28" i="34"/>
  <c r="J28" i="34"/>
  <c r="L28" i="34"/>
  <c r="H28" i="34"/>
  <c r="N23" i="33"/>
  <c r="D23" i="33"/>
  <c r="L23" i="33"/>
  <c r="H23" i="33"/>
  <c r="J23" i="33"/>
  <c r="F23" i="33"/>
  <c r="L26" i="32"/>
  <c r="N26" i="32"/>
  <c r="J26" i="32"/>
  <c r="H26" i="32"/>
  <c r="D26" i="32"/>
  <c r="F26" i="32"/>
  <c r="N29" i="31"/>
  <c r="D29" i="31"/>
  <c r="L29" i="31"/>
  <c r="H29" i="31"/>
  <c r="F29" i="31"/>
  <c r="J29" i="31"/>
  <c r="H16" i="30"/>
  <c r="F16" i="30"/>
  <c r="D16" i="30"/>
  <c r="J16" i="30"/>
  <c r="L16" i="30"/>
  <c r="N16" i="30"/>
  <c r="H11" i="29"/>
  <c r="F11" i="29"/>
  <c r="D11" i="29"/>
  <c r="L11" i="29"/>
  <c r="J11" i="29"/>
  <c r="N11" i="29"/>
  <c r="H6" i="28"/>
  <c r="F6" i="28"/>
  <c r="D6" i="28"/>
  <c r="L6" i="28"/>
  <c r="J6" i="28"/>
  <c r="N6" i="28"/>
  <c r="N9" i="27"/>
  <c r="L9" i="27"/>
  <c r="J9" i="27"/>
  <c r="F9" i="27"/>
  <c r="H9" i="27"/>
  <c r="D9" i="27"/>
  <c r="F39" i="25"/>
  <c r="L39" i="25"/>
  <c r="D39" i="25"/>
  <c r="H39" i="25"/>
  <c r="J39" i="25"/>
  <c r="N37" i="36"/>
  <c r="L37" i="36"/>
  <c r="J37" i="36"/>
  <c r="H37" i="36"/>
  <c r="F37" i="36"/>
  <c r="D37" i="36"/>
  <c r="D24" i="35"/>
  <c r="J24" i="35"/>
  <c r="F24" i="35"/>
  <c r="H24" i="35"/>
  <c r="N24" i="35"/>
  <c r="L24" i="35"/>
  <c r="D27" i="34"/>
  <c r="N27" i="34"/>
  <c r="J27" i="34"/>
  <c r="L27" i="34"/>
  <c r="H27" i="34"/>
  <c r="F27" i="34"/>
  <c r="N30" i="33"/>
  <c r="L30" i="33"/>
  <c r="J30" i="33"/>
  <c r="H30" i="33"/>
  <c r="F30" i="33"/>
  <c r="D30" i="33"/>
  <c r="N33" i="32"/>
  <c r="J33" i="32"/>
  <c r="H33" i="32"/>
  <c r="F33" i="32"/>
  <c r="D33" i="32"/>
  <c r="L33" i="32"/>
  <c r="L28" i="31"/>
  <c r="N28" i="31"/>
  <c r="H28" i="31"/>
  <c r="D28" i="31"/>
  <c r="J28" i="31"/>
  <c r="F28" i="31"/>
  <c r="F23" i="30"/>
  <c r="D23" i="30"/>
  <c r="L23" i="30"/>
  <c r="H23" i="30"/>
  <c r="N23" i="30"/>
  <c r="J23" i="30"/>
  <c r="F26" i="29"/>
  <c r="D26" i="29"/>
  <c r="J26" i="29"/>
  <c r="H26" i="29"/>
  <c r="L26" i="29"/>
  <c r="N26" i="29"/>
  <c r="H29" i="28"/>
  <c r="F29" i="28"/>
  <c r="D29" i="28"/>
  <c r="N29" i="28"/>
  <c r="J29" i="28"/>
  <c r="L29" i="28"/>
  <c r="N27" i="26"/>
  <c r="L27" i="26"/>
  <c r="H27" i="26"/>
  <c r="J27" i="26"/>
  <c r="D27" i="26"/>
  <c r="F27" i="26"/>
  <c r="D22" i="25"/>
  <c r="H22" i="25"/>
  <c r="J22" i="25"/>
  <c r="L22" i="25"/>
  <c r="F22" i="25"/>
  <c r="N36" i="36"/>
  <c r="L36" i="36"/>
  <c r="J36" i="36"/>
  <c r="H36" i="36"/>
  <c r="D36" i="36"/>
  <c r="F36" i="36"/>
  <c r="N39" i="35"/>
  <c r="J39" i="35"/>
  <c r="H39" i="35"/>
  <c r="F39" i="35"/>
  <c r="D39" i="35"/>
  <c r="L39" i="35"/>
  <c r="H34" i="34"/>
  <c r="F34" i="34"/>
  <c r="D34" i="34"/>
  <c r="J34" i="34"/>
  <c r="L34" i="34"/>
  <c r="N34" i="34"/>
  <c r="L29" i="33"/>
  <c r="N29" i="33"/>
  <c r="J29" i="33"/>
  <c r="H29" i="33"/>
  <c r="D29" i="33"/>
  <c r="F29" i="33"/>
  <c r="H32" i="32"/>
  <c r="F32" i="32"/>
  <c r="D32" i="32"/>
  <c r="L32" i="32"/>
  <c r="N32" i="32"/>
  <c r="J32" i="32"/>
  <c r="H8" i="32"/>
  <c r="F8" i="32"/>
  <c r="D8" i="32"/>
  <c r="J8" i="32"/>
  <c r="N8" i="32"/>
  <c r="L8" i="32"/>
  <c r="J11" i="31"/>
  <c r="D11" i="31"/>
  <c r="L11" i="31"/>
  <c r="N11" i="31"/>
  <c r="H11" i="31"/>
  <c r="F11" i="31"/>
  <c r="D14" i="30"/>
  <c r="F14" i="30"/>
  <c r="L14" i="30"/>
  <c r="N14" i="30"/>
  <c r="J14" i="30"/>
  <c r="H14" i="30"/>
  <c r="D17" i="29"/>
  <c r="N17" i="29"/>
  <c r="J17" i="29"/>
  <c r="L17" i="29"/>
  <c r="H17" i="29"/>
  <c r="F17" i="29"/>
  <c r="J39" i="27"/>
  <c r="H39" i="27"/>
  <c r="F39" i="27"/>
  <c r="N39" i="27"/>
  <c r="L39" i="27"/>
  <c r="D39" i="27"/>
  <c r="J7" i="27"/>
  <c r="H7" i="27"/>
  <c r="F7" i="27"/>
  <c r="L7" i="27"/>
  <c r="N7" i="27"/>
  <c r="D7" i="27"/>
  <c r="L37" i="25"/>
  <c r="F37" i="25"/>
  <c r="D37" i="25"/>
  <c r="J37" i="25"/>
  <c r="H37" i="25"/>
  <c r="F32" i="36"/>
  <c r="D32" i="36"/>
  <c r="J32" i="36"/>
  <c r="H32" i="36"/>
  <c r="N32" i="36"/>
  <c r="L32" i="36"/>
  <c r="F24" i="36"/>
  <c r="D24" i="36"/>
  <c r="N24" i="36"/>
  <c r="L24" i="36"/>
  <c r="J24" i="36"/>
  <c r="H24" i="36"/>
  <c r="F16" i="36"/>
  <c r="D16" i="36"/>
  <c r="N16" i="36"/>
  <c r="L16" i="36"/>
  <c r="H16" i="36"/>
  <c r="J16" i="36"/>
  <c r="F8" i="36"/>
  <c r="D8" i="36"/>
  <c r="J8" i="36"/>
  <c r="H8" i="36"/>
  <c r="L8" i="36"/>
  <c r="N8" i="36"/>
  <c r="H35" i="35"/>
  <c r="F35" i="35"/>
  <c r="D35" i="35"/>
  <c r="N35" i="35"/>
  <c r="L35" i="35"/>
  <c r="J35" i="35"/>
  <c r="H27" i="35"/>
  <c r="F27" i="35"/>
  <c r="J27" i="35"/>
  <c r="D27" i="35"/>
  <c r="N27" i="35"/>
  <c r="L27" i="35"/>
  <c r="H19" i="35"/>
  <c r="F19" i="35"/>
  <c r="N19" i="35"/>
  <c r="L19" i="35"/>
  <c r="J19" i="35"/>
  <c r="D19" i="35"/>
  <c r="H11" i="35"/>
  <c r="F11" i="35"/>
  <c r="N11" i="35"/>
  <c r="D11" i="35"/>
  <c r="J11" i="35"/>
  <c r="L11" i="35"/>
  <c r="L38" i="34"/>
  <c r="H38" i="34"/>
  <c r="N38" i="34"/>
  <c r="J38" i="34"/>
  <c r="F38" i="34"/>
  <c r="D38" i="34"/>
  <c r="L30" i="34"/>
  <c r="H30" i="34"/>
  <c r="F30" i="34"/>
  <c r="D30" i="34"/>
  <c r="N30" i="34"/>
  <c r="J30" i="34"/>
  <c r="L22" i="34"/>
  <c r="H22" i="34"/>
  <c r="D22" i="34"/>
  <c r="F22" i="34"/>
  <c r="N22" i="34"/>
  <c r="J22" i="34"/>
  <c r="L14" i="34"/>
  <c r="H14" i="34"/>
  <c r="J14" i="34"/>
  <c r="F14" i="34"/>
  <c r="D14" i="34"/>
  <c r="N14" i="34"/>
  <c r="H6" i="34"/>
  <c r="F6" i="34"/>
  <c r="J6" i="34"/>
  <c r="D6" i="34"/>
  <c r="N6" i="34"/>
  <c r="L6" i="34"/>
  <c r="D33" i="33"/>
  <c r="H33" i="33"/>
  <c r="N33" i="33"/>
  <c r="L33" i="33"/>
  <c r="F33" i="33"/>
  <c r="J33" i="33"/>
  <c r="D25" i="33"/>
  <c r="F25" i="33"/>
  <c r="H25" i="33"/>
  <c r="N25" i="33"/>
  <c r="L25" i="33"/>
  <c r="J25" i="33"/>
  <c r="L17" i="33"/>
  <c r="D17" i="33"/>
  <c r="N17" i="33"/>
  <c r="J17" i="33"/>
  <c r="F17" i="33"/>
  <c r="H17" i="33"/>
  <c r="D9" i="33"/>
  <c r="N9" i="33"/>
  <c r="L9" i="33"/>
  <c r="H9" i="33"/>
  <c r="F9" i="33"/>
  <c r="J9" i="33"/>
  <c r="N36" i="32"/>
  <c r="L36" i="32"/>
  <c r="J36" i="32"/>
  <c r="F36" i="32"/>
  <c r="H36" i="32"/>
  <c r="D36" i="32"/>
  <c r="L28" i="32"/>
  <c r="H28" i="32"/>
  <c r="D28" i="32"/>
  <c r="J28" i="32"/>
  <c r="F28" i="32"/>
  <c r="N28" i="32"/>
  <c r="L20" i="32"/>
  <c r="N20" i="32"/>
  <c r="F20" i="32"/>
  <c r="H20" i="32"/>
  <c r="J20" i="32"/>
  <c r="D20" i="32"/>
  <c r="L12" i="32"/>
  <c r="D12" i="32"/>
  <c r="J12" i="32"/>
  <c r="H12" i="32"/>
  <c r="F12" i="32"/>
  <c r="N12" i="32"/>
  <c r="N39" i="31"/>
  <c r="H39" i="31"/>
  <c r="L39" i="31"/>
  <c r="F39" i="31"/>
  <c r="D39" i="31"/>
  <c r="J39" i="31"/>
  <c r="N31" i="31"/>
  <c r="H31" i="31"/>
  <c r="F31" i="31"/>
  <c r="D31" i="31"/>
  <c r="L31" i="31"/>
  <c r="J31" i="31"/>
  <c r="N23" i="31"/>
  <c r="H23" i="31"/>
  <c r="F23" i="31"/>
  <c r="D23" i="31"/>
  <c r="L23" i="31"/>
  <c r="J23" i="31"/>
  <c r="N15" i="31"/>
  <c r="J15" i="31"/>
  <c r="H15" i="31"/>
  <c r="F15" i="31"/>
  <c r="D15" i="31"/>
  <c r="L15" i="31"/>
  <c r="N7" i="31"/>
  <c r="H7" i="31"/>
  <c r="L7" i="31"/>
  <c r="F7" i="31"/>
  <c r="J7" i="31"/>
  <c r="D7" i="31"/>
  <c r="L34" i="30"/>
  <c r="J34" i="30"/>
  <c r="H34" i="30"/>
  <c r="D34" i="30"/>
  <c r="N34" i="30"/>
  <c r="F34" i="30"/>
  <c r="L26" i="30"/>
  <c r="J26" i="30"/>
  <c r="H26" i="30"/>
  <c r="F26" i="30"/>
  <c r="D26" i="30"/>
  <c r="N26" i="30"/>
  <c r="L18" i="30"/>
  <c r="J18" i="30"/>
  <c r="H18" i="30"/>
  <c r="N18" i="30"/>
  <c r="F18" i="30"/>
  <c r="D18" i="30"/>
  <c r="L10" i="30"/>
  <c r="J10" i="30"/>
  <c r="H10" i="30"/>
  <c r="D10" i="30"/>
  <c r="F10" i="30"/>
  <c r="N10" i="30"/>
  <c r="L37" i="29"/>
  <c r="J37" i="29"/>
  <c r="H37" i="29"/>
  <c r="D37" i="29"/>
  <c r="N37" i="29"/>
  <c r="F37" i="29"/>
  <c r="L29" i="29"/>
  <c r="J29" i="29"/>
  <c r="H29" i="29"/>
  <c r="N29" i="29"/>
  <c r="F29" i="29"/>
  <c r="D29" i="29"/>
  <c r="L21" i="29"/>
  <c r="J21" i="29"/>
  <c r="H21" i="29"/>
  <c r="D21" i="29"/>
  <c r="F21" i="29"/>
  <c r="N21" i="29"/>
  <c r="L13" i="29"/>
  <c r="J13" i="29"/>
  <c r="H13" i="29"/>
  <c r="F13" i="29"/>
  <c r="D13" i="29"/>
  <c r="N13" i="29"/>
  <c r="N32" i="28"/>
  <c r="L32" i="28"/>
  <c r="J32" i="28"/>
  <c r="H32" i="28"/>
  <c r="D32" i="28"/>
  <c r="F32" i="28"/>
  <c r="N24" i="28"/>
  <c r="L24" i="28"/>
  <c r="J24" i="28"/>
  <c r="F24" i="28"/>
  <c r="D24" i="28"/>
  <c r="H24" i="28"/>
  <c r="N16" i="28"/>
  <c r="L16" i="28"/>
  <c r="J16" i="28"/>
  <c r="D16" i="28"/>
  <c r="H16" i="28"/>
  <c r="F16" i="28"/>
  <c r="N8" i="28"/>
  <c r="L8" i="28"/>
  <c r="J8" i="28"/>
  <c r="H8" i="28"/>
  <c r="D8" i="28"/>
  <c r="F8" i="28"/>
  <c r="N35" i="27"/>
  <c r="F35" i="27"/>
  <c r="L35" i="27"/>
  <c r="J35" i="27"/>
  <c r="H35" i="27"/>
  <c r="D35" i="27"/>
  <c r="N27" i="27"/>
  <c r="J27" i="27"/>
  <c r="D27" i="27"/>
  <c r="H27" i="27"/>
  <c r="F27" i="27"/>
  <c r="L27" i="27"/>
  <c r="N19" i="27"/>
  <c r="L19" i="27"/>
  <c r="H19" i="27"/>
  <c r="F19" i="27"/>
  <c r="J19" i="27"/>
  <c r="D19" i="27"/>
  <c r="N11" i="27"/>
  <c r="J11" i="27"/>
  <c r="F11" i="27"/>
  <c r="L11" i="27"/>
  <c r="H11" i="27"/>
  <c r="D11" i="27"/>
  <c r="F38" i="26"/>
  <c r="D38" i="26"/>
  <c r="H38" i="26"/>
  <c r="J38" i="26"/>
  <c r="N38" i="26"/>
  <c r="L38" i="26"/>
  <c r="F30" i="26"/>
  <c r="D30" i="26"/>
  <c r="L30" i="26"/>
  <c r="H30" i="26"/>
  <c r="N30" i="26"/>
  <c r="J30" i="26"/>
  <c r="F22" i="26"/>
  <c r="D22" i="26"/>
  <c r="J22" i="26"/>
  <c r="L22" i="26"/>
  <c r="H22" i="26"/>
  <c r="N22" i="26"/>
  <c r="F14" i="26"/>
  <c r="D14" i="26"/>
  <c r="J14" i="26"/>
  <c r="H14" i="26"/>
  <c r="N14" i="26"/>
  <c r="L14" i="26"/>
  <c r="D6" i="26"/>
  <c r="N6" i="26"/>
  <c r="F6" i="26"/>
  <c r="H6" i="26"/>
  <c r="L6" i="26"/>
  <c r="J6" i="26"/>
  <c r="J33" i="25"/>
  <c r="H33" i="25"/>
  <c r="F33" i="25"/>
  <c r="D33" i="25"/>
  <c r="L33" i="25"/>
  <c r="J25" i="25"/>
  <c r="H25" i="25"/>
  <c r="F25" i="25"/>
  <c r="L25" i="25"/>
  <c r="D25" i="25"/>
</calcChain>
</file>

<file path=xl/sharedStrings.xml><?xml version="1.0" encoding="utf-8"?>
<sst xmlns="http://schemas.openxmlformats.org/spreadsheetml/2006/main" count="1690" uniqueCount="569">
  <si>
    <t xml:space="preserve">LENGTH </t>
  </si>
  <si>
    <t>1'-0"</t>
  </si>
  <si>
    <t>1'-6"</t>
  </si>
  <si>
    <t>2'-0"</t>
  </si>
  <si>
    <t>2'-6"</t>
  </si>
  <si>
    <t>3'-0"</t>
  </si>
  <si>
    <t>3'-6"</t>
  </si>
  <si>
    <t>4'-0"</t>
  </si>
  <si>
    <t>4'-6"</t>
  </si>
  <si>
    <t>5'-0"</t>
  </si>
  <si>
    <t>5'-6"</t>
  </si>
  <si>
    <t>6'-0"</t>
  </si>
  <si>
    <t>6'-6"</t>
  </si>
  <si>
    <t>7'-0"</t>
  </si>
  <si>
    <t>7'-6"</t>
  </si>
  <si>
    <t>8'-0"</t>
  </si>
  <si>
    <t>8'-6"</t>
  </si>
  <si>
    <t>9'-0"</t>
  </si>
  <si>
    <t>9'-6"</t>
  </si>
  <si>
    <t>10'-0"</t>
  </si>
  <si>
    <t>10'-6"</t>
  </si>
  <si>
    <t>11'-0"</t>
  </si>
  <si>
    <t>11'-6"</t>
  </si>
  <si>
    <t>12'-0"</t>
  </si>
  <si>
    <t>12'-6"</t>
  </si>
  <si>
    <t>13'-0"</t>
  </si>
  <si>
    <t>13'-6"</t>
  </si>
  <si>
    <t>14'-0"</t>
  </si>
  <si>
    <t>14'-6"</t>
  </si>
  <si>
    <t>15'-0"</t>
  </si>
  <si>
    <t>15'-6"</t>
  </si>
  <si>
    <t>16'-0"</t>
  </si>
  <si>
    <t>16'-6"</t>
  </si>
  <si>
    <t>17'-0"</t>
  </si>
  <si>
    <t>17'-6"</t>
  </si>
  <si>
    <t>WT</t>
  </si>
  <si>
    <t>8" Class 53</t>
  </si>
  <si>
    <t>10" Class 53</t>
  </si>
  <si>
    <t>12" Class 53</t>
  </si>
  <si>
    <t>16" Class 53</t>
  </si>
  <si>
    <t>14" Class 53</t>
  </si>
  <si>
    <t>Price</t>
  </si>
  <si>
    <t>List Prices</t>
  </si>
  <si>
    <t>Domestic Flange</t>
  </si>
  <si>
    <t>250 Lb. Flange</t>
  </si>
  <si>
    <t>Wall Collar</t>
  </si>
  <si>
    <t>6" Fabricated Pipe</t>
  </si>
  <si>
    <t>6" Class 53</t>
  </si>
  <si>
    <t>3" Fabricated Pipe</t>
  </si>
  <si>
    <t>4" Class 53</t>
  </si>
  <si>
    <t>4" Fabricated Pipe</t>
  </si>
  <si>
    <t>8" Fabricated Pipe</t>
  </si>
  <si>
    <t>10" Fabricated Pipe</t>
  </si>
  <si>
    <t>12" Fabricated Pipe</t>
  </si>
  <si>
    <t>14" Fabricated Pipe</t>
  </si>
  <si>
    <t>16" Fabricated Pipe</t>
  </si>
  <si>
    <t>18" Fabricated Pipe</t>
  </si>
  <si>
    <t>20" Fabricated Pipe</t>
  </si>
  <si>
    <t>24" Fabricated Pipe</t>
  </si>
  <si>
    <t>30" Fabricated Pipe</t>
  </si>
  <si>
    <t>36" Fabricated Pipe</t>
  </si>
  <si>
    <r>
      <t xml:space="preserve">20" Class 53  </t>
    </r>
    <r>
      <rPr>
        <b/>
        <i/>
        <sz val="12"/>
        <color theme="0"/>
        <rFont val="Calibri"/>
        <family val="2"/>
        <scheme val="minor"/>
      </rPr>
      <t>(GRV Pipe - Class 55)</t>
    </r>
  </si>
  <si>
    <r>
      <t xml:space="preserve">18" Class 53 </t>
    </r>
    <r>
      <rPr>
        <b/>
        <i/>
        <sz val="12"/>
        <color theme="0"/>
        <rFont val="Calibri"/>
        <family val="2"/>
        <scheme val="minor"/>
      </rPr>
      <t>(GRV Pipe - Class 54)</t>
    </r>
  </si>
  <si>
    <r>
      <t xml:space="preserve">24" Class 53  </t>
    </r>
    <r>
      <rPr>
        <b/>
        <i/>
        <sz val="12"/>
        <color theme="0"/>
        <rFont val="Calibri"/>
        <family val="2"/>
        <scheme val="minor"/>
      </rPr>
      <t>(GRV Pipe - Class 56)</t>
    </r>
  </si>
  <si>
    <r>
      <t xml:space="preserve">30" Class 53  </t>
    </r>
    <r>
      <rPr>
        <b/>
        <i/>
        <sz val="12"/>
        <color theme="0"/>
        <rFont val="Calibri"/>
        <family val="2"/>
        <scheme val="minor"/>
      </rPr>
      <t xml:space="preserve"> (GRV Pipe - Class 56)</t>
    </r>
  </si>
  <si>
    <r>
      <t xml:space="preserve">36" Class 53  </t>
    </r>
    <r>
      <rPr>
        <b/>
        <i/>
        <sz val="12"/>
        <color theme="0"/>
        <rFont val="Calibri"/>
        <family val="2"/>
        <scheme val="minor"/>
      </rPr>
      <t xml:space="preserve"> (GRV Pipe - Class 56)</t>
    </r>
  </si>
  <si>
    <t>3" Class 54</t>
  </si>
  <si>
    <t>PE x PE</t>
  </si>
  <si>
    <t>FLG x FLG</t>
  </si>
  <si>
    <t>FLG x PE</t>
  </si>
  <si>
    <t>GRV x GRV</t>
  </si>
  <si>
    <t>FLG x GRV</t>
  </si>
  <si>
    <t>PE x GRV</t>
  </si>
  <si>
    <t>Tap in Pipe (Max diameter = 1/2")</t>
  </si>
  <si>
    <t>Bevel Plain End</t>
  </si>
  <si>
    <t>Tapping Flange for Stud (TFS)</t>
  </si>
  <si>
    <t>MJ Bell (Tapped for Stud)</t>
  </si>
  <si>
    <t xml:space="preserve">FLG x FLG  </t>
  </si>
  <si>
    <t>Catlaog List Price</t>
  </si>
  <si>
    <t>Length</t>
  </si>
  <si>
    <t>3"</t>
  </si>
  <si>
    <t>4"</t>
  </si>
  <si>
    <t>6"</t>
  </si>
  <si>
    <t>8"</t>
  </si>
  <si>
    <t>10"</t>
  </si>
  <si>
    <t>12"</t>
  </si>
  <si>
    <t>14"</t>
  </si>
  <si>
    <t>16"</t>
  </si>
  <si>
    <t>18"</t>
  </si>
  <si>
    <t>20"</t>
  </si>
  <si>
    <t>24"</t>
  </si>
  <si>
    <t>30"</t>
  </si>
  <si>
    <t>36"</t>
  </si>
  <si>
    <t xml:space="preserve">FLG x PE  </t>
  </si>
  <si>
    <t>PE x Grv</t>
  </si>
  <si>
    <t>Flg x Grv</t>
  </si>
  <si>
    <t>42"</t>
  </si>
  <si>
    <t>48"</t>
  </si>
  <si>
    <t>Cement Lined</t>
  </si>
  <si>
    <t>401 Lined</t>
  </si>
  <si>
    <t>Select Lining</t>
  </si>
  <si>
    <t>Pipe Size</t>
  </si>
  <si>
    <t>weight per Foot</t>
  </si>
  <si>
    <t>401 Multiplier</t>
  </si>
  <si>
    <t xml:space="preserve">P401 </t>
  </si>
  <si>
    <t>4À6"</t>
  </si>
  <si>
    <t xml:space="preserve">4À1' </t>
  </si>
  <si>
    <t>4À1' 6"</t>
  </si>
  <si>
    <t xml:space="preserve">4À2' </t>
  </si>
  <si>
    <t>4À2' 6"</t>
  </si>
  <si>
    <t xml:space="preserve">4À3' </t>
  </si>
  <si>
    <t>4À3' 6"</t>
  </si>
  <si>
    <t xml:space="preserve">4À4' </t>
  </si>
  <si>
    <t>4À4' 6"</t>
  </si>
  <si>
    <t xml:space="preserve">4À5' </t>
  </si>
  <si>
    <t>4À5' 6"</t>
  </si>
  <si>
    <t xml:space="preserve">4À6' </t>
  </si>
  <si>
    <t>4À6' 6"</t>
  </si>
  <si>
    <t xml:space="preserve">4À7' </t>
  </si>
  <si>
    <t>4À7' 6"</t>
  </si>
  <si>
    <t xml:space="preserve">4À8' </t>
  </si>
  <si>
    <t>4À8' 6"</t>
  </si>
  <si>
    <t xml:space="preserve">4À9' </t>
  </si>
  <si>
    <t>4À9' 6"</t>
  </si>
  <si>
    <t xml:space="preserve">4À10' </t>
  </si>
  <si>
    <t>4À10' 6"</t>
  </si>
  <si>
    <t xml:space="preserve">4À11' </t>
  </si>
  <si>
    <t>4À11' 6"</t>
  </si>
  <si>
    <t xml:space="preserve">4À12' </t>
  </si>
  <si>
    <t>4À12' 6"</t>
  </si>
  <si>
    <t xml:space="preserve">4À13' </t>
  </si>
  <si>
    <t>4À13' 6"</t>
  </si>
  <si>
    <t xml:space="preserve">4À14' </t>
  </si>
  <si>
    <t>4À14' 6"</t>
  </si>
  <si>
    <t xml:space="preserve">4À15' </t>
  </si>
  <si>
    <t>4À15' 6"</t>
  </si>
  <si>
    <t xml:space="preserve">4À16' </t>
  </si>
  <si>
    <t>4À16' 6"</t>
  </si>
  <si>
    <t xml:space="preserve">4À17' </t>
  </si>
  <si>
    <t>4À17' 6"</t>
  </si>
  <si>
    <t>6À6"</t>
  </si>
  <si>
    <t xml:space="preserve">6À1' </t>
  </si>
  <si>
    <t>6À1' 6"</t>
  </si>
  <si>
    <t xml:space="preserve">6À2' </t>
  </si>
  <si>
    <t>6À2' 6"</t>
  </si>
  <si>
    <t xml:space="preserve">6À3' </t>
  </si>
  <si>
    <t>6À3' 6"</t>
  </si>
  <si>
    <t xml:space="preserve">6À4' </t>
  </si>
  <si>
    <t>6À4' 6"</t>
  </si>
  <si>
    <t xml:space="preserve">6À5' </t>
  </si>
  <si>
    <t>6À5' 6"</t>
  </si>
  <si>
    <t xml:space="preserve">6À6' </t>
  </si>
  <si>
    <t>6À6' 6"</t>
  </si>
  <si>
    <t xml:space="preserve">6À7' </t>
  </si>
  <si>
    <t>6À7' 6"</t>
  </si>
  <si>
    <t xml:space="preserve">6À8' </t>
  </si>
  <si>
    <t>6À8' 6"</t>
  </si>
  <si>
    <t xml:space="preserve">6À9' </t>
  </si>
  <si>
    <t>6À9' 6"</t>
  </si>
  <si>
    <t xml:space="preserve">6À10' </t>
  </si>
  <si>
    <t>6À10' 6"</t>
  </si>
  <si>
    <t xml:space="preserve">6À11' </t>
  </si>
  <si>
    <t>6À11' 6"</t>
  </si>
  <si>
    <t xml:space="preserve">6À12' </t>
  </si>
  <si>
    <t>6À12' 6"</t>
  </si>
  <si>
    <t xml:space="preserve">6À13' </t>
  </si>
  <si>
    <t>6À13' 6"</t>
  </si>
  <si>
    <t xml:space="preserve">6À14' </t>
  </si>
  <si>
    <t>6À14' 6"</t>
  </si>
  <si>
    <t xml:space="preserve">6À15' </t>
  </si>
  <si>
    <t>6À15' 6"</t>
  </si>
  <si>
    <t xml:space="preserve">6À16' </t>
  </si>
  <si>
    <t>6À16' 6"</t>
  </si>
  <si>
    <t xml:space="preserve">6À17' </t>
  </si>
  <si>
    <t>6À17' 6"</t>
  </si>
  <si>
    <t>8À6"</t>
  </si>
  <si>
    <t xml:space="preserve">8À1' </t>
  </si>
  <si>
    <t>8À1' 6"</t>
  </si>
  <si>
    <t xml:space="preserve">8À2' </t>
  </si>
  <si>
    <t>8À2' 6"</t>
  </si>
  <si>
    <t xml:space="preserve">8À3' </t>
  </si>
  <si>
    <t>8À3' 6"</t>
  </si>
  <si>
    <t xml:space="preserve">8À4' </t>
  </si>
  <si>
    <t>8À4' 6"</t>
  </si>
  <si>
    <t xml:space="preserve">8À5' </t>
  </si>
  <si>
    <t>8À5' 6"</t>
  </si>
  <si>
    <t xml:space="preserve">8À6' </t>
  </si>
  <si>
    <t>8À6' 6"</t>
  </si>
  <si>
    <t xml:space="preserve">8À7' </t>
  </si>
  <si>
    <t>8À7' 6"</t>
  </si>
  <si>
    <t xml:space="preserve">8À8' </t>
  </si>
  <si>
    <t>8À8' 6"</t>
  </si>
  <si>
    <t xml:space="preserve">8À9' </t>
  </si>
  <si>
    <t>8À9' 6"</t>
  </si>
  <si>
    <t xml:space="preserve">8À10' </t>
  </si>
  <si>
    <t>8À10' 6"</t>
  </si>
  <si>
    <t xml:space="preserve">8À11' </t>
  </si>
  <si>
    <t>8À11' 6"</t>
  </si>
  <si>
    <t xml:space="preserve">8À12' </t>
  </si>
  <si>
    <t>8À12' 6"</t>
  </si>
  <si>
    <t xml:space="preserve">8À13' </t>
  </si>
  <si>
    <t>8À13' 6"</t>
  </si>
  <si>
    <t xml:space="preserve">8À14' </t>
  </si>
  <si>
    <t>8À14' 6"</t>
  </si>
  <si>
    <t xml:space="preserve">8À15' </t>
  </si>
  <si>
    <t>8À15' 6"</t>
  </si>
  <si>
    <t xml:space="preserve">8À16' </t>
  </si>
  <si>
    <t>8À16' 6"</t>
  </si>
  <si>
    <t xml:space="preserve">8À17' </t>
  </si>
  <si>
    <t>8À17' 6"</t>
  </si>
  <si>
    <t>10À6"</t>
  </si>
  <si>
    <t xml:space="preserve">10À1' </t>
  </si>
  <si>
    <t>10À1' 6"</t>
  </si>
  <si>
    <t xml:space="preserve">10À2' </t>
  </si>
  <si>
    <t>10À2' 6"</t>
  </si>
  <si>
    <t xml:space="preserve">10À3' </t>
  </si>
  <si>
    <t>10À3' 6"</t>
  </si>
  <si>
    <t xml:space="preserve">10À4' </t>
  </si>
  <si>
    <t>10À4' 6"</t>
  </si>
  <si>
    <t xml:space="preserve">10À5' </t>
  </si>
  <si>
    <t>10À5' 6"</t>
  </si>
  <si>
    <t xml:space="preserve">10À6' </t>
  </si>
  <si>
    <t>10À6' 6"</t>
  </si>
  <si>
    <t xml:space="preserve">10À7' </t>
  </si>
  <si>
    <t>10À7' 6"</t>
  </si>
  <si>
    <t xml:space="preserve">10À8' </t>
  </si>
  <si>
    <t>10À8' 6"</t>
  </si>
  <si>
    <t xml:space="preserve">10À9' </t>
  </si>
  <si>
    <t>10À9' 6"</t>
  </si>
  <si>
    <t xml:space="preserve">10À10' </t>
  </si>
  <si>
    <t>10À10' 6"</t>
  </si>
  <si>
    <t xml:space="preserve">10À11' </t>
  </si>
  <si>
    <t>10À11' 6"</t>
  </si>
  <si>
    <t xml:space="preserve">10À12' </t>
  </si>
  <si>
    <t>10À12' 6"</t>
  </si>
  <si>
    <t xml:space="preserve">10À13' </t>
  </si>
  <si>
    <t>10À13' 6"</t>
  </si>
  <si>
    <t xml:space="preserve">10À14' </t>
  </si>
  <si>
    <t>10À14' 6"</t>
  </si>
  <si>
    <t xml:space="preserve">10À15' </t>
  </si>
  <si>
    <t>10À15' 6"</t>
  </si>
  <si>
    <t xml:space="preserve">10À16' </t>
  </si>
  <si>
    <t>10À16' 6"</t>
  </si>
  <si>
    <t xml:space="preserve">10À17' </t>
  </si>
  <si>
    <t>10À17' 6"</t>
  </si>
  <si>
    <t>12À6"</t>
  </si>
  <si>
    <t xml:space="preserve">12À1' </t>
  </si>
  <si>
    <t>12À1' 6"</t>
  </si>
  <si>
    <t xml:space="preserve">12À2' </t>
  </si>
  <si>
    <t>12À2' 6"</t>
  </si>
  <si>
    <t xml:space="preserve">12À3' </t>
  </si>
  <si>
    <t>12À3' 6"</t>
  </si>
  <si>
    <t xml:space="preserve">12À4' </t>
  </si>
  <si>
    <t>12À4' 6"</t>
  </si>
  <si>
    <t xml:space="preserve">12À5' </t>
  </si>
  <si>
    <t>12À5' 6"</t>
  </si>
  <si>
    <t xml:space="preserve">12À6' </t>
  </si>
  <si>
    <t>12À6' 6"</t>
  </si>
  <si>
    <t xml:space="preserve">12À7' </t>
  </si>
  <si>
    <t>12À7' 6"</t>
  </si>
  <si>
    <t xml:space="preserve">12À8' </t>
  </si>
  <si>
    <t>12À8' 6"</t>
  </si>
  <si>
    <t xml:space="preserve">12À9' </t>
  </si>
  <si>
    <t>12À9' 6"</t>
  </si>
  <si>
    <t xml:space="preserve">12À10' </t>
  </si>
  <si>
    <t>12À10' 6"</t>
  </si>
  <si>
    <t xml:space="preserve">12À11' </t>
  </si>
  <si>
    <t>12À11' 6"</t>
  </si>
  <si>
    <t xml:space="preserve">12À12' </t>
  </si>
  <si>
    <t>12À12' 6"</t>
  </si>
  <si>
    <t xml:space="preserve">12À13' </t>
  </si>
  <si>
    <t>12À13' 6"</t>
  </si>
  <si>
    <t xml:space="preserve">12À14' </t>
  </si>
  <si>
    <t>12À14' 6"</t>
  </si>
  <si>
    <t xml:space="preserve">12À15' </t>
  </si>
  <si>
    <t>12À15' 6"</t>
  </si>
  <si>
    <t xml:space="preserve">12À16' </t>
  </si>
  <si>
    <t>12À16' 6"</t>
  </si>
  <si>
    <t xml:space="preserve">12À17' </t>
  </si>
  <si>
    <t>12À17' 6"</t>
  </si>
  <si>
    <t>14À6"</t>
  </si>
  <si>
    <t xml:space="preserve">14À1' </t>
  </si>
  <si>
    <t>14À1' 6"</t>
  </si>
  <si>
    <t xml:space="preserve">14À2' </t>
  </si>
  <si>
    <t>14À2' 6"</t>
  </si>
  <si>
    <t xml:space="preserve">14À3' </t>
  </si>
  <si>
    <t>14À3' 6"</t>
  </si>
  <si>
    <t xml:space="preserve">14À4' </t>
  </si>
  <si>
    <t>14À4' 6"</t>
  </si>
  <si>
    <t xml:space="preserve">14À5' </t>
  </si>
  <si>
    <t>14À5' 6"</t>
  </si>
  <si>
    <t xml:space="preserve">14À6' </t>
  </si>
  <si>
    <t>14À6' 6"</t>
  </si>
  <si>
    <t xml:space="preserve">14À7' </t>
  </si>
  <si>
    <t>14À7' 6"</t>
  </si>
  <si>
    <t xml:space="preserve">14À8' </t>
  </si>
  <si>
    <t>14À8' 6"</t>
  </si>
  <si>
    <t xml:space="preserve">14À9' </t>
  </si>
  <si>
    <t>14À9' 6"</t>
  </si>
  <si>
    <t xml:space="preserve">14À10' </t>
  </si>
  <si>
    <t>14À10' 6"</t>
  </si>
  <si>
    <t xml:space="preserve">14À11' </t>
  </si>
  <si>
    <t>14À11' 6"</t>
  </si>
  <si>
    <t xml:space="preserve">14À12' </t>
  </si>
  <si>
    <t>14À12' 6"</t>
  </si>
  <si>
    <t xml:space="preserve">14À13' </t>
  </si>
  <si>
    <t>14À13' 6"</t>
  </si>
  <si>
    <t xml:space="preserve">14À14' </t>
  </si>
  <si>
    <t>14À14' 6"</t>
  </si>
  <si>
    <t xml:space="preserve">14À15' </t>
  </si>
  <si>
    <t>14À15' 6"</t>
  </si>
  <si>
    <t xml:space="preserve">14À16' </t>
  </si>
  <si>
    <t>14À16' 6"</t>
  </si>
  <si>
    <t xml:space="preserve">14À17' </t>
  </si>
  <si>
    <t>14À17' 6"</t>
  </si>
  <si>
    <t>16À6"</t>
  </si>
  <si>
    <t xml:space="preserve">16À1' </t>
  </si>
  <si>
    <t>16À1' 6"</t>
  </si>
  <si>
    <t xml:space="preserve">16À2' </t>
  </si>
  <si>
    <t>16À2' 6"</t>
  </si>
  <si>
    <t xml:space="preserve">16À3' </t>
  </si>
  <si>
    <t>16À3' 6"</t>
  </si>
  <si>
    <t xml:space="preserve">16À4' </t>
  </si>
  <si>
    <t>16À4' 6"</t>
  </si>
  <si>
    <t xml:space="preserve">16À5' </t>
  </si>
  <si>
    <t>16À5' 6"</t>
  </si>
  <si>
    <t xml:space="preserve">16À6' </t>
  </si>
  <si>
    <t>16À6' 6"</t>
  </si>
  <si>
    <t xml:space="preserve">16À7' </t>
  </si>
  <si>
    <t>16À7' 6"</t>
  </si>
  <si>
    <t xml:space="preserve">16À8' </t>
  </si>
  <si>
    <t>16À8' 6"</t>
  </si>
  <si>
    <t xml:space="preserve">16À9' </t>
  </si>
  <si>
    <t>16À9' 6"</t>
  </si>
  <si>
    <t xml:space="preserve">16À10' </t>
  </si>
  <si>
    <t>16À10' 6"</t>
  </si>
  <si>
    <t xml:space="preserve">16À11' </t>
  </si>
  <si>
    <t>16À11' 6"</t>
  </si>
  <si>
    <t xml:space="preserve">16À12' </t>
  </si>
  <si>
    <t>16À12' 6"</t>
  </si>
  <si>
    <t xml:space="preserve">16À13' </t>
  </si>
  <si>
    <t>16À13' 6"</t>
  </si>
  <si>
    <t xml:space="preserve">16À14' </t>
  </si>
  <si>
    <t>16À14' 6"</t>
  </si>
  <si>
    <t xml:space="preserve">16À15' </t>
  </si>
  <si>
    <t>16À15' 6"</t>
  </si>
  <si>
    <t xml:space="preserve">16À16' </t>
  </si>
  <si>
    <t>16À16' 6"</t>
  </si>
  <si>
    <t xml:space="preserve">16À17' </t>
  </si>
  <si>
    <t>16À17' 6"</t>
  </si>
  <si>
    <t>18À6"</t>
  </si>
  <si>
    <t xml:space="preserve">18À1' </t>
  </si>
  <si>
    <t>18À1' 6"</t>
  </si>
  <si>
    <t xml:space="preserve">18À2' </t>
  </si>
  <si>
    <t>18À2' 6"</t>
  </si>
  <si>
    <t xml:space="preserve">18À3' </t>
  </si>
  <si>
    <t>18À3' 6"</t>
  </si>
  <si>
    <t xml:space="preserve">18À4' </t>
  </si>
  <si>
    <t>18À4' 6"</t>
  </si>
  <si>
    <t xml:space="preserve">18À5' </t>
  </si>
  <si>
    <t>18À5' 6"</t>
  </si>
  <si>
    <t xml:space="preserve">18À6' </t>
  </si>
  <si>
    <t>18À6' 6"</t>
  </si>
  <si>
    <t xml:space="preserve">18À7' </t>
  </si>
  <si>
    <t>18À7' 6"</t>
  </si>
  <si>
    <t xml:space="preserve">18À8' </t>
  </si>
  <si>
    <t>18À8' 6"</t>
  </si>
  <si>
    <t xml:space="preserve">18À9' </t>
  </si>
  <si>
    <t>18À9' 6"</t>
  </si>
  <si>
    <t xml:space="preserve">18À10' </t>
  </si>
  <si>
    <t>18À10' 6"</t>
  </si>
  <si>
    <t xml:space="preserve">18À11' </t>
  </si>
  <si>
    <t>18À11' 6"</t>
  </si>
  <si>
    <t xml:space="preserve">18À12' </t>
  </si>
  <si>
    <t>18À12' 6"</t>
  </si>
  <si>
    <t xml:space="preserve">18À13' </t>
  </si>
  <si>
    <t>18À13' 6"</t>
  </si>
  <si>
    <t xml:space="preserve">18À14' </t>
  </si>
  <si>
    <t>18À14' 6"</t>
  </si>
  <si>
    <t xml:space="preserve">18À15' </t>
  </si>
  <si>
    <t>18À15' 6"</t>
  </si>
  <si>
    <t xml:space="preserve">18À16' </t>
  </si>
  <si>
    <t>18À16' 6"</t>
  </si>
  <si>
    <t xml:space="preserve">18À17' </t>
  </si>
  <si>
    <t>18À17' 6"</t>
  </si>
  <si>
    <t>20À6"</t>
  </si>
  <si>
    <t xml:space="preserve">20À1' </t>
  </si>
  <si>
    <t>20À1' 6"</t>
  </si>
  <si>
    <t xml:space="preserve">20À2' </t>
  </si>
  <si>
    <t>20À2' 6"</t>
  </si>
  <si>
    <t xml:space="preserve">20À3' </t>
  </si>
  <si>
    <t>20À3' 6"</t>
  </si>
  <si>
    <t xml:space="preserve">20À4' </t>
  </si>
  <si>
    <t>20À4' 6"</t>
  </si>
  <si>
    <t xml:space="preserve">20À5' </t>
  </si>
  <si>
    <t>20À5' 6"</t>
  </si>
  <si>
    <t xml:space="preserve">20À6' </t>
  </si>
  <si>
    <t>20À6' 6"</t>
  </si>
  <si>
    <t xml:space="preserve">20À7' </t>
  </si>
  <si>
    <t>20À7' 6"</t>
  </si>
  <si>
    <t xml:space="preserve">20À8' </t>
  </si>
  <si>
    <t>20À8' 6"</t>
  </si>
  <si>
    <t xml:space="preserve">20À9' </t>
  </si>
  <si>
    <t>20À9' 6"</t>
  </si>
  <si>
    <t xml:space="preserve">20À10' </t>
  </si>
  <si>
    <t>20À10' 6"</t>
  </si>
  <si>
    <t xml:space="preserve">20À11' </t>
  </si>
  <si>
    <t>20À11' 6"</t>
  </si>
  <si>
    <t xml:space="preserve">20À12' </t>
  </si>
  <si>
    <t>20À12' 6"</t>
  </si>
  <si>
    <t xml:space="preserve">20À13' </t>
  </si>
  <si>
    <t>20À13' 6"</t>
  </si>
  <si>
    <t xml:space="preserve">20À14' </t>
  </si>
  <si>
    <t>20À14' 6"</t>
  </si>
  <si>
    <t xml:space="preserve">20À15' </t>
  </si>
  <si>
    <t>20À15' 6"</t>
  </si>
  <si>
    <t xml:space="preserve">20À16' </t>
  </si>
  <si>
    <t>20À16' 6"</t>
  </si>
  <si>
    <t xml:space="preserve">20À17' </t>
  </si>
  <si>
    <t>20À17' 6"</t>
  </si>
  <si>
    <t>24À6"</t>
  </si>
  <si>
    <t xml:space="preserve">24À1' </t>
  </si>
  <si>
    <t>24À1' 6"</t>
  </si>
  <si>
    <t xml:space="preserve">24À2' </t>
  </si>
  <si>
    <t>24À2' 6"</t>
  </si>
  <si>
    <t xml:space="preserve">24À3' </t>
  </si>
  <si>
    <t>24À3' 6"</t>
  </si>
  <si>
    <t xml:space="preserve">24À4' </t>
  </si>
  <si>
    <t>24À4' 6"</t>
  </si>
  <si>
    <t xml:space="preserve">24À5' </t>
  </si>
  <si>
    <t>24À5' 6"</t>
  </si>
  <si>
    <t xml:space="preserve">24À6' </t>
  </si>
  <si>
    <t>24À6' 6"</t>
  </si>
  <si>
    <t xml:space="preserve">24À7' </t>
  </si>
  <si>
    <t>24À7' 6"</t>
  </si>
  <si>
    <t xml:space="preserve">24À8' </t>
  </si>
  <si>
    <t>24À8' 6"</t>
  </si>
  <si>
    <t xml:space="preserve">24À9' </t>
  </si>
  <si>
    <t>24À9' 6"</t>
  </si>
  <si>
    <t xml:space="preserve">24À10' </t>
  </si>
  <si>
    <t>24À10' 6"</t>
  </si>
  <si>
    <t xml:space="preserve">24À11' </t>
  </si>
  <si>
    <t>24À11' 6"</t>
  </si>
  <si>
    <t xml:space="preserve">24À12' </t>
  </si>
  <si>
    <t>24À12' 6"</t>
  </si>
  <si>
    <t xml:space="preserve">24À13' </t>
  </si>
  <si>
    <t>24À13' 6"</t>
  </si>
  <si>
    <t xml:space="preserve">24À14' </t>
  </si>
  <si>
    <t>24À14' 6"</t>
  </si>
  <si>
    <t xml:space="preserve">24À15' </t>
  </si>
  <si>
    <t>24À15' 6"</t>
  </si>
  <si>
    <t xml:space="preserve">24À16' </t>
  </si>
  <si>
    <t>24À16' 6"</t>
  </si>
  <si>
    <t xml:space="preserve">24À17' </t>
  </si>
  <si>
    <t>24À17' 6"</t>
  </si>
  <si>
    <t>30À6"</t>
  </si>
  <si>
    <t xml:space="preserve">30À1' </t>
  </si>
  <si>
    <t>30À1' 6"</t>
  </si>
  <si>
    <t xml:space="preserve">30À2' </t>
  </si>
  <si>
    <t>30À2' 6"</t>
  </si>
  <si>
    <t xml:space="preserve">30À3' </t>
  </si>
  <si>
    <t>30À3' 6"</t>
  </si>
  <si>
    <t xml:space="preserve">30À4' </t>
  </si>
  <si>
    <t>30À4' 6"</t>
  </si>
  <si>
    <t xml:space="preserve">30À5' </t>
  </si>
  <si>
    <t>30À5' 6"</t>
  </si>
  <si>
    <t xml:space="preserve">30À6' </t>
  </si>
  <si>
    <t>30À6' 6"</t>
  </si>
  <si>
    <t xml:space="preserve">30À7' </t>
  </si>
  <si>
    <t>30À7' 6"</t>
  </si>
  <si>
    <t xml:space="preserve">30À8' </t>
  </si>
  <si>
    <t>30À8' 6"</t>
  </si>
  <si>
    <t xml:space="preserve">30À9' </t>
  </si>
  <si>
    <t>30À9' 6"</t>
  </si>
  <si>
    <t xml:space="preserve">30À10' </t>
  </si>
  <si>
    <t>30À10' 6"</t>
  </si>
  <si>
    <t xml:space="preserve">30À11' </t>
  </si>
  <si>
    <t>30À11' 6"</t>
  </si>
  <si>
    <t xml:space="preserve">30À12' </t>
  </si>
  <si>
    <t>30À12' 6"</t>
  </si>
  <si>
    <t xml:space="preserve">30À13' </t>
  </si>
  <si>
    <t>30À13' 6"</t>
  </si>
  <si>
    <t xml:space="preserve">30À14' </t>
  </si>
  <si>
    <t>30À14' 6"</t>
  </si>
  <si>
    <t xml:space="preserve">30À15' </t>
  </si>
  <si>
    <t>30À15' 6"</t>
  </si>
  <si>
    <t xml:space="preserve">30À16' </t>
  </si>
  <si>
    <t>30À16' 6"</t>
  </si>
  <si>
    <t xml:space="preserve">30À17' </t>
  </si>
  <si>
    <t>30À17' 6"</t>
  </si>
  <si>
    <t>36À6"</t>
  </si>
  <si>
    <t xml:space="preserve">36À1' </t>
  </si>
  <si>
    <t>36À1' 6"</t>
  </si>
  <si>
    <t xml:space="preserve">36À2' </t>
  </si>
  <si>
    <t>36À2' 6"</t>
  </si>
  <si>
    <t xml:space="preserve">36À3' </t>
  </si>
  <si>
    <t>36À3' 6"</t>
  </si>
  <si>
    <t xml:space="preserve">36À4' </t>
  </si>
  <si>
    <t>36À4' 6"</t>
  </si>
  <si>
    <t xml:space="preserve">36À5' </t>
  </si>
  <si>
    <t>36À5' 6"</t>
  </si>
  <si>
    <t xml:space="preserve">36À6' </t>
  </si>
  <si>
    <t>36À6' 6"</t>
  </si>
  <si>
    <t xml:space="preserve">36À7' </t>
  </si>
  <si>
    <t>36À7' 6"</t>
  </si>
  <si>
    <t xml:space="preserve">36À8' </t>
  </si>
  <si>
    <t>36À8' 6"</t>
  </si>
  <si>
    <t xml:space="preserve">36À9' </t>
  </si>
  <si>
    <t>36À9' 6"</t>
  </si>
  <si>
    <t xml:space="preserve">36À10' </t>
  </si>
  <si>
    <t>36À10' 6"</t>
  </si>
  <si>
    <t xml:space="preserve">36À11' </t>
  </si>
  <si>
    <t>36À11' 6"</t>
  </si>
  <si>
    <t xml:space="preserve">36À12' </t>
  </si>
  <si>
    <t>36À12' 6"</t>
  </si>
  <si>
    <t xml:space="preserve">36À13' </t>
  </si>
  <si>
    <t>36À13' 6"</t>
  </si>
  <si>
    <t xml:space="preserve">36À14' </t>
  </si>
  <si>
    <t>36À14' 6"</t>
  </si>
  <si>
    <t xml:space="preserve">36À15' </t>
  </si>
  <si>
    <t>36À15' 6"</t>
  </si>
  <si>
    <t xml:space="preserve">36À16' </t>
  </si>
  <si>
    <t>36À16' 6"</t>
  </si>
  <si>
    <t xml:space="preserve">36À17' </t>
  </si>
  <si>
    <t>36À17' 6"</t>
  </si>
  <si>
    <t>Lining Cost</t>
  </si>
  <si>
    <t xml:space="preserve">Dom. Flgs. </t>
  </si>
  <si>
    <t> TFS     STD FLG</t>
  </si>
  <si>
    <t xml:space="preserve"> TFS       MJ BELL </t>
  </si>
  <si>
    <t xml:space="preserve"> Taps </t>
  </si>
  <si>
    <t xml:space="preserve"> Wall Collar </t>
  </si>
  <si>
    <t xml:space="preserve"> Steel WC </t>
  </si>
  <si>
    <t> 250 Lb FLG</t>
  </si>
  <si>
    <t xml:space="preserve"> Bevel Cut </t>
  </si>
  <si>
    <t>DOM MJ BELL</t>
  </si>
  <si>
    <t>DOM MJ BELL TFS</t>
  </si>
  <si>
    <t xml:space="preserve"> DOM MJ Bell (Tapped for Stud)</t>
  </si>
  <si>
    <t>Add to Price of a Flange End (F)</t>
  </si>
  <si>
    <t>Add to Price of a Plain End (PE)</t>
  </si>
  <si>
    <t>Other Add On:</t>
  </si>
  <si>
    <t>SIZE</t>
  </si>
  <si>
    <t>Tap in Pipe (Max diameter = 3/4")</t>
  </si>
  <si>
    <t>Tap in Pipe (Max diameter = 1")</t>
  </si>
  <si>
    <t>Tap in Pipe (Max diameter = 1-1/4")</t>
  </si>
  <si>
    <t>Tap in Pipe (Max diameter = 2")</t>
  </si>
  <si>
    <t>Tap in Pipe (Max diameter = 1-1/2")</t>
  </si>
  <si>
    <t>RJ PE</t>
  </si>
  <si>
    <t>Discount Multiplier:</t>
  </si>
  <si>
    <t xml:space="preserve">Discount Multiplier: </t>
  </si>
  <si>
    <t xml:space="preserve">CAST MJ Bell </t>
  </si>
  <si>
    <t>DOM CAST MJ BELL</t>
  </si>
  <si>
    <t>MJ Bell (Cast on Pipe)</t>
  </si>
  <si>
    <t>N/A</t>
  </si>
  <si>
    <t>Anchor Pipe - Cement Pricing</t>
  </si>
  <si>
    <t>*  Larger diameters and longer lengths are available POA.</t>
  </si>
  <si>
    <t>*  3" diameter also available POA</t>
  </si>
  <si>
    <t xml:space="preserve">Anchor Pipe </t>
  </si>
  <si>
    <t>REV 1</t>
  </si>
  <si>
    <t>McWane Plant &amp; Industrial</t>
  </si>
  <si>
    <t>Birmingham, Alabama</t>
  </si>
  <si>
    <t>42" Class 53</t>
  </si>
  <si>
    <t>42" Fabricated Pipe</t>
  </si>
  <si>
    <t>18'-0"</t>
  </si>
  <si>
    <t>18'-6"</t>
  </si>
  <si>
    <t>48" Fabricated Pipe</t>
  </si>
  <si>
    <t>48" Class 53</t>
  </si>
  <si>
    <t>19'-0"</t>
  </si>
  <si>
    <t>19'-6"</t>
  </si>
  <si>
    <t>Select Lining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</si>
</sst>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[$-409]mmmm\ d\,\ yyyy;@"/>
    <numFmt numFmtId="166" formatCode="&quot;$&quot;#,##0.00"/>
    <numFmt numFmtId="167" formatCode="mm/dd/yy;@"/>
    <numFmt numFmtId="168" formatCode="0.0"/>
    <numFmt numFmtId="169" formatCode="_(&quot;$&quot;* #,##0_);_(&quot;$&quot;* \(#,##0\);_(&quot;$&quot;* &quot;-&quot;??_);_(@_)"/>
    <numFmt numFmtId="170" formatCode="\$\ 0"/>
    <numFmt numFmtId="171" formatCode="\$\ #,##0"/>
  </numFmts>
  <fonts count="63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36"/>
      <name val="ClowLogo"/>
      <charset val="2"/>
    </font>
    <font>
      <sz val="28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8"/>
      <name val="Arial Black"/>
      <family val="2"/>
    </font>
    <font>
      <sz val="9"/>
      <name val="Arial Black"/>
      <family val="2"/>
    </font>
    <font>
      <b/>
      <sz val="26"/>
      <name val="Arial"/>
      <family val="2"/>
    </font>
    <font>
      <b/>
      <sz val="36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7"/>
      <name val="Arial"/>
      <family val="2"/>
    </font>
    <font>
      <b/>
      <i/>
      <sz val="14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QPSS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6"/>
      <name val="Arial"/>
      <family val="2"/>
    </font>
    <font>
      <b/>
      <sz val="10"/>
      <color theme="0"/>
      <name val="Arial"/>
      <family val="2"/>
    </font>
    <font>
      <sz val="10"/>
      <color rgb="FF000000"/>
      <name val="Times New Roman"/>
      <family val="1"/>
    </font>
    <font>
      <b/>
      <sz val="7.5"/>
      <color rgb="FF000000"/>
      <name val="Calibri"/>
      <family val="2"/>
    </font>
    <font>
      <b/>
      <sz val="7.5"/>
      <name val="Calibri"/>
      <family val="2"/>
    </font>
    <font>
      <b/>
      <sz val="7.5"/>
      <name val="Calibri"/>
      <family val="2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b/>
      <sz val="10"/>
      <color rgb="FFC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8"/>
      <color rgb="FFFFFFFF"/>
      <name val="Calibri"/>
      <family val="2"/>
    </font>
    <font>
      <sz val="10"/>
      <color rgb="FFFFFFFF"/>
      <name val="Calibri"/>
      <family val="2"/>
    </font>
    <font>
      <b/>
      <sz val="13"/>
      <name val="Calibri"/>
      <family val="2"/>
    </font>
    <font>
      <b/>
      <sz val="11"/>
      <color rgb="FFFFFFFF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26"/>
      <color rgb="FF102649"/>
      <name val="Calibri"/>
      <family val="2"/>
      <scheme val="minor"/>
    </font>
    <font>
      <b/>
      <sz val="28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5252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FB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02649"/>
        <bgColor rgb="FF000000"/>
      </patternFill>
    </fill>
    <fill>
      <patternFill patternType="solid">
        <fgColor rgb="FF1026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39997558519241921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A3A3A3"/>
      </left>
      <right/>
      <top/>
      <bottom/>
      <diagonal/>
    </border>
    <border>
      <left style="medium">
        <color rgb="FFA3A3A3"/>
      </left>
      <right/>
      <top style="medium">
        <color rgb="FFA3A3A3"/>
      </top>
      <bottom/>
      <diagonal/>
    </border>
    <border>
      <left style="medium">
        <color rgb="FFA3A3A3"/>
      </left>
      <right style="medium">
        <color rgb="FFA3A3A3"/>
      </right>
      <top/>
      <bottom/>
      <diagonal/>
    </border>
    <border>
      <left/>
      <right style="medium">
        <color rgb="FFA3A3A3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rgb="FFA3A3A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1" fillId="0" borderId="0"/>
  </cellStyleXfs>
  <cellXfs count="332">
    <xf numFmtId="0" fontId="0" fillId="0" borderId="0" xfId="0"/>
    <xf numFmtId="0" fontId="4" fillId="0" borderId="0" xfId="0" applyFont="1"/>
    <xf numFmtId="5" fontId="0" fillId="0" borderId="0" xfId="0" applyNumberFormat="1"/>
    <xf numFmtId="0" fontId="11" fillId="2" borderId="6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64" fontId="13" fillId="2" borderId="16" xfId="0" applyNumberFormat="1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6" fontId="0" fillId="0" borderId="0" xfId="0" applyNumberFormat="1"/>
    <xf numFmtId="0" fontId="11" fillId="4" borderId="15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164" fontId="0" fillId="0" borderId="0" xfId="0" applyNumberFormat="1"/>
    <xf numFmtId="0" fontId="11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/>
    <xf numFmtId="0" fontId="26" fillId="0" borderId="0" xfId="0" quotePrefix="1" applyFont="1" applyAlignment="1">
      <alignment horizontal="left"/>
    </xf>
    <xf numFmtId="0" fontId="29" fillId="6" borderId="26" xfId="0" applyFont="1" applyFill="1" applyBorder="1" applyAlignment="1">
      <alignment horizontal="center"/>
    </xf>
    <xf numFmtId="0" fontId="26" fillId="7" borderId="0" xfId="0" applyFont="1" applyFill="1" applyAlignment="1">
      <alignment horizontal="left"/>
    </xf>
    <xf numFmtId="0" fontId="0" fillId="7" borderId="0" xfId="0" applyFill="1"/>
    <xf numFmtId="1" fontId="1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11" borderId="22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6" fontId="33" fillId="0" borderId="0" xfId="1" applyNumberFormat="1" applyFont="1" applyFill="1" applyBorder="1" applyAlignment="1">
      <alignment horizontal="center" vertical="center"/>
    </xf>
    <xf numFmtId="0" fontId="34" fillId="0" borderId="8" xfId="0" applyFont="1" applyBorder="1"/>
    <xf numFmtId="0" fontId="35" fillId="14" borderId="8" xfId="0" applyFont="1" applyFill="1" applyBorder="1" applyAlignment="1">
      <alignment horizontal="right"/>
    </xf>
    <xf numFmtId="0" fontId="36" fillId="0" borderId="31" xfId="0" applyFont="1" applyBorder="1" applyAlignment="1">
      <alignment horizontal="center" vertical="center"/>
    </xf>
    <xf numFmtId="0" fontId="36" fillId="0" borderId="32" xfId="0" applyFont="1" applyBorder="1" applyAlignment="1">
      <alignment horizontal="right" vertical="center"/>
    </xf>
    <xf numFmtId="0" fontId="37" fillId="15" borderId="33" xfId="0" quotePrefix="1" applyFont="1" applyFill="1" applyBorder="1"/>
    <xf numFmtId="6" fontId="38" fillId="13" borderId="34" xfId="0" applyNumberFormat="1" applyFont="1" applyFill="1" applyBorder="1" applyAlignment="1">
      <alignment horizontal="right" vertical="center" wrapText="1"/>
    </xf>
    <xf numFmtId="0" fontId="37" fillId="15" borderId="22" xfId="0" quotePrefix="1" applyFont="1" applyFill="1" applyBorder="1"/>
    <xf numFmtId="6" fontId="38" fillId="13" borderId="35" xfId="0" applyNumberFormat="1" applyFont="1" applyFill="1" applyBorder="1" applyAlignment="1">
      <alignment horizontal="right" vertical="center" wrapText="1"/>
    </xf>
    <xf numFmtId="6" fontId="38" fillId="13" borderId="36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6" fontId="38" fillId="0" borderId="0" xfId="0" applyNumberFormat="1" applyFont="1" applyAlignment="1">
      <alignment horizontal="center" vertical="center" wrapText="1"/>
    </xf>
    <xf numFmtId="6" fontId="39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6" fillId="4" borderId="38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" fillId="9" borderId="22" xfId="0" applyFont="1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6" fontId="42" fillId="0" borderId="0" xfId="0" applyNumberFormat="1" applyFont="1" applyAlignment="1">
      <alignment horizontal="center" vertical="center" wrapText="1"/>
    </xf>
    <xf numFmtId="6" fontId="0" fillId="0" borderId="0" xfId="2" applyNumberFormat="1" applyFont="1" applyFill="1" applyBorder="1"/>
    <xf numFmtId="8" fontId="0" fillId="0" borderId="0" xfId="0" applyNumberFormat="1"/>
    <xf numFmtId="9" fontId="0" fillId="0" borderId="0" xfId="2" applyFont="1" applyFill="1"/>
    <xf numFmtId="6" fontId="1" fillId="0" borderId="0" xfId="0" applyNumberFormat="1" applyFont="1"/>
    <xf numFmtId="0" fontId="1" fillId="0" borderId="0" xfId="3" applyAlignment="1">
      <alignment horizontal="center"/>
    </xf>
    <xf numFmtId="7" fontId="0" fillId="0" borderId="0" xfId="0" applyNumberFormat="1"/>
    <xf numFmtId="9" fontId="0" fillId="0" borderId="0" xfId="0" applyNumberFormat="1"/>
    <xf numFmtId="167" fontId="6" fillId="5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9" fontId="0" fillId="0" borderId="0" xfId="2" applyFont="1" applyFill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8" fontId="29" fillId="6" borderId="12" xfId="0" applyNumberFormat="1" applyFont="1" applyFill="1" applyBorder="1" applyAlignment="1">
      <alignment horizontal="center"/>
    </xf>
    <xf numFmtId="168" fontId="29" fillId="6" borderId="15" xfId="0" applyNumberFormat="1" applyFont="1" applyFill="1" applyBorder="1" applyAlignment="1">
      <alignment horizontal="center"/>
    </xf>
    <xf numFmtId="168" fontId="29" fillId="6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2" fillId="0" borderId="0" xfId="2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vertical="top" wrapText="1"/>
    </xf>
    <xf numFmtId="170" fontId="47" fillId="0" borderId="0" xfId="0" applyNumberFormat="1" applyFont="1" applyAlignment="1">
      <alignment horizontal="right" vertical="top" shrinkToFit="1"/>
    </xf>
    <xf numFmtId="171" fontId="47" fillId="0" borderId="0" xfId="0" applyNumberFormat="1" applyFont="1" applyAlignment="1">
      <alignment horizontal="right" vertical="top" shrinkToFit="1"/>
    </xf>
    <xf numFmtId="170" fontId="47" fillId="0" borderId="0" xfId="0" applyNumberFormat="1" applyFont="1" applyAlignment="1">
      <alignment horizontal="center" vertical="top" shrinkToFit="1"/>
    </xf>
    <xf numFmtId="171" fontId="47" fillId="0" borderId="0" xfId="0" applyNumberFormat="1" applyFont="1" applyAlignment="1">
      <alignment horizontal="center" vertical="top" shrinkToFit="1"/>
    </xf>
    <xf numFmtId="170" fontId="0" fillId="0" borderId="0" xfId="0" applyNumberFormat="1"/>
    <xf numFmtId="0" fontId="4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8" fillId="0" borderId="0" xfId="0" applyFont="1" applyAlignment="1">
      <alignment horizontal="center" vertical="top" wrapText="1"/>
    </xf>
    <xf numFmtId="8" fontId="1" fillId="0" borderId="0" xfId="0" applyNumberFormat="1" applyFont="1" applyAlignment="1">
      <alignment horizontal="center"/>
    </xf>
    <xf numFmtId="8" fontId="1" fillId="0" borderId="0" xfId="0" applyNumberFormat="1" applyFont="1"/>
    <xf numFmtId="0" fontId="1" fillId="0" borderId="0" xfId="0" applyFont="1" applyAlignment="1">
      <alignment wrapText="1"/>
    </xf>
    <xf numFmtId="6" fontId="42" fillId="18" borderId="22" xfId="0" applyNumberFormat="1" applyFont="1" applyFill="1" applyBorder="1" applyAlignment="1">
      <alignment horizontal="center" vertical="center"/>
    </xf>
    <xf numFmtId="0" fontId="41" fillId="18" borderId="22" xfId="0" applyFont="1" applyFill="1" applyBorder="1" applyAlignment="1">
      <alignment horizontal="center" vertical="center" wrapText="1"/>
    </xf>
    <xf numFmtId="0" fontId="42" fillId="19" borderId="35" xfId="5" applyFont="1" applyFill="1" applyBorder="1" applyAlignment="1">
      <alignment vertical="center" wrapText="1"/>
    </xf>
    <xf numFmtId="0" fontId="42" fillId="19" borderId="35" xfId="5" applyFont="1" applyFill="1" applyBorder="1" applyAlignment="1">
      <alignment horizontal="center" vertical="center" wrapText="1"/>
    </xf>
    <xf numFmtId="0" fontId="30" fillId="0" borderId="0" xfId="0" applyFont="1"/>
    <xf numFmtId="164" fontId="1" fillId="0" borderId="0" xfId="0" applyNumberFormat="1" applyFont="1"/>
    <xf numFmtId="5" fontId="0" fillId="0" borderId="22" xfId="0" applyNumberFormat="1" applyBorder="1"/>
    <xf numFmtId="0" fontId="33" fillId="0" borderId="0" xfId="0" applyFont="1" applyAlignment="1">
      <alignment horizontal="right"/>
    </xf>
    <xf numFmtId="1" fontId="39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20" borderId="0" xfId="0" applyFill="1"/>
    <xf numFmtId="0" fontId="0" fillId="17" borderId="22" xfId="0" applyFill="1" applyBorder="1"/>
    <xf numFmtId="44" fontId="30" fillId="0" borderId="0" xfId="1" applyFont="1" applyFill="1" applyBorder="1" applyAlignment="1">
      <alignment horizontal="center" vertical="center"/>
    </xf>
    <xf numFmtId="0" fontId="1" fillId="0" borderId="0" xfId="3" applyAlignment="1">
      <alignment horizontal="center" vertical="center" wrapText="1"/>
    </xf>
    <xf numFmtId="0" fontId="45" fillId="0" borderId="0" xfId="3" applyFont="1" applyAlignment="1">
      <alignment vertical="top" wrapText="1"/>
    </xf>
    <xf numFmtId="0" fontId="45" fillId="0" borderId="0" xfId="3" applyFont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3" fontId="30" fillId="0" borderId="0" xfId="3" applyNumberFormat="1" applyFont="1" applyAlignment="1">
      <alignment horizontal="center" vertical="center" wrapText="1"/>
    </xf>
    <xf numFmtId="44" fontId="30" fillId="0" borderId="0" xfId="1" applyFont="1" applyFill="1" applyBorder="1" applyAlignment="1">
      <alignment horizontal="center" vertical="center" wrapText="1"/>
    </xf>
    <xf numFmtId="6" fontId="50" fillId="0" borderId="0" xfId="3" applyNumberFormat="1" applyFont="1" applyAlignment="1">
      <alignment horizontal="center" vertical="center" wrapText="1"/>
    </xf>
    <xf numFmtId="6" fontId="38" fillId="0" borderId="0" xfId="3" applyNumberFormat="1" applyFont="1" applyAlignment="1">
      <alignment horizontal="center" vertical="center" wrapText="1"/>
    </xf>
    <xf numFmtId="6" fontId="39" fillId="0" borderId="0" xfId="3" applyNumberFormat="1" applyFont="1" applyAlignment="1">
      <alignment horizontal="center" vertical="center" wrapText="1"/>
    </xf>
    <xf numFmtId="6" fontId="42" fillId="0" borderId="0" xfId="3" applyNumberFormat="1" applyFont="1" applyAlignment="1">
      <alignment horizontal="center" vertical="center" wrapText="1"/>
    </xf>
    <xf numFmtId="169" fontId="0" fillId="0" borderId="0" xfId="0" applyNumberFormat="1"/>
    <xf numFmtId="44" fontId="0" fillId="0" borderId="0" xfId="0" applyNumberFormat="1"/>
    <xf numFmtId="0" fontId="1" fillId="0" borderId="0" xfId="3"/>
    <xf numFmtId="3" fontId="1" fillId="0" borderId="0" xfId="3" applyNumberFormat="1" applyAlignment="1">
      <alignment horizontal="center" vertical="center" wrapText="1"/>
    </xf>
    <xf numFmtId="0" fontId="23" fillId="0" borderId="0" xfId="0" quotePrefix="1" applyFont="1" applyAlignment="1">
      <alignment horizontal="center"/>
    </xf>
    <xf numFmtId="0" fontId="9" fillId="20" borderId="9" xfId="0" applyFont="1" applyFill="1" applyBorder="1" applyAlignment="1">
      <alignment vertical="center"/>
    </xf>
    <xf numFmtId="0" fontId="10" fillId="20" borderId="10" xfId="0" applyFont="1" applyFill="1" applyBorder="1" applyAlignment="1">
      <alignment vertical="center"/>
    </xf>
    <xf numFmtId="0" fontId="0" fillId="20" borderId="10" xfId="0" applyFill="1" applyBorder="1" applyAlignment="1">
      <alignment vertical="center"/>
    </xf>
    <xf numFmtId="0" fontId="2" fillId="20" borderId="0" xfId="0" applyFont="1" applyFill="1"/>
    <xf numFmtId="0" fontId="5" fillId="20" borderId="0" xfId="0" applyFont="1" applyFill="1" applyAlignment="1">
      <alignment vertical="center"/>
    </xf>
    <xf numFmtId="0" fontId="4" fillId="20" borderId="0" xfId="0" applyFont="1" applyFill="1"/>
    <xf numFmtId="164" fontId="0" fillId="20" borderId="0" xfId="0" applyNumberFormat="1" applyFill="1"/>
    <xf numFmtId="6" fontId="42" fillId="21" borderId="22" xfId="0" applyNumberFormat="1" applyFont="1" applyFill="1" applyBorder="1" applyAlignment="1">
      <alignment horizontal="center" vertical="center"/>
    </xf>
    <xf numFmtId="6" fontId="39" fillId="21" borderId="22" xfId="0" applyNumberFormat="1" applyFont="1" applyFill="1" applyBorder="1" applyAlignment="1">
      <alignment horizontal="center" vertical="center" wrapText="1"/>
    </xf>
    <xf numFmtId="6" fontId="38" fillId="21" borderId="22" xfId="0" applyNumberFormat="1" applyFont="1" applyFill="1" applyBorder="1" applyAlignment="1">
      <alignment horizontal="center" vertical="center" wrapText="1"/>
    </xf>
    <xf numFmtId="6" fontId="42" fillId="21" borderId="35" xfId="5" applyNumberFormat="1" applyFont="1" applyFill="1" applyBorder="1" applyAlignment="1">
      <alignment horizontal="right" vertical="center" wrapText="1"/>
    </xf>
    <xf numFmtId="0" fontId="56" fillId="22" borderId="12" xfId="0" applyFont="1" applyFill="1" applyBorder="1" applyAlignment="1">
      <alignment vertical="center"/>
    </xf>
    <xf numFmtId="0" fontId="58" fillId="22" borderId="39" xfId="0" applyFont="1" applyFill="1" applyBorder="1" applyAlignment="1">
      <alignment horizontal="center"/>
    </xf>
    <xf numFmtId="0" fontId="58" fillId="22" borderId="15" xfId="0" applyFont="1" applyFill="1" applyBorder="1" applyAlignment="1">
      <alignment horizontal="center"/>
    </xf>
    <xf numFmtId="0" fontId="60" fillId="0" borderId="21" xfId="0" applyFont="1" applyBorder="1" applyAlignment="1">
      <alignment horizontal="center"/>
    </xf>
    <xf numFmtId="0" fontId="58" fillId="22" borderId="17" xfId="0" applyFont="1" applyFill="1" applyBorder="1" applyAlignment="1">
      <alignment horizontal="center"/>
    </xf>
    <xf numFmtId="0" fontId="59" fillId="20" borderId="40" xfId="0" applyFont="1" applyFill="1" applyBorder="1" applyAlignment="1">
      <alignment horizontal="center"/>
    </xf>
    <xf numFmtId="0" fontId="59" fillId="20" borderId="1" xfId="0" applyFont="1" applyFill="1" applyBorder="1" applyAlignment="1">
      <alignment horizontal="center"/>
    </xf>
    <xf numFmtId="0" fontId="59" fillId="20" borderId="0" xfId="0" applyFont="1" applyFill="1" applyAlignment="1">
      <alignment horizontal="center"/>
    </xf>
    <xf numFmtId="0" fontId="60" fillId="20" borderId="21" xfId="0" applyFont="1" applyFill="1" applyBorder="1" applyAlignment="1">
      <alignment horizontal="center"/>
    </xf>
    <xf numFmtId="6" fontId="52" fillId="20" borderId="43" xfId="0" applyNumberFormat="1" applyFont="1" applyFill="1" applyBorder="1" applyAlignment="1">
      <alignment horizontal="center"/>
    </xf>
    <xf numFmtId="0" fontId="52" fillId="20" borderId="0" xfId="0" applyFont="1" applyFill="1" applyAlignment="1">
      <alignment horizontal="center"/>
    </xf>
    <xf numFmtId="0" fontId="60" fillId="20" borderId="0" xfId="0" applyFont="1" applyFill="1" applyAlignment="1">
      <alignment horizontal="center"/>
    </xf>
    <xf numFmtId="0" fontId="60" fillId="20" borderId="23" xfId="0" applyFont="1" applyFill="1" applyBorder="1" applyAlignment="1">
      <alignment horizontal="center"/>
    </xf>
    <xf numFmtId="6" fontId="52" fillId="20" borderId="44" xfId="0" applyNumberFormat="1" applyFont="1" applyFill="1" applyBorder="1" applyAlignment="1">
      <alignment horizontal="center"/>
    </xf>
    <xf numFmtId="0" fontId="0" fillId="0" borderId="51" xfId="0" applyBorder="1"/>
    <xf numFmtId="0" fontId="12" fillId="20" borderId="0" xfId="0" applyFont="1" applyFill="1" applyAlignment="1">
      <alignment horizontal="center"/>
    </xf>
    <xf numFmtId="0" fontId="11" fillId="20" borderId="0" xfId="0" applyFont="1" applyFill="1" applyAlignment="1">
      <alignment horizontal="center"/>
    </xf>
    <xf numFmtId="164" fontId="13" fillId="20" borderId="0" xfId="0" applyNumberFormat="1" applyFont="1" applyFill="1" applyAlignment="1">
      <alignment horizontal="center"/>
    </xf>
    <xf numFmtId="0" fontId="6" fillId="4" borderId="39" xfId="0" applyFont="1" applyFill="1" applyBorder="1" applyAlignment="1">
      <alignment horizontal="center"/>
    </xf>
    <xf numFmtId="1" fontId="11" fillId="2" borderId="25" xfId="0" applyNumberFormat="1" applyFont="1" applyFill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1" fontId="11" fillId="0" borderId="17" xfId="0" applyNumberFormat="1" applyFont="1" applyBorder="1" applyAlignment="1">
      <alignment horizontal="center"/>
    </xf>
    <xf numFmtId="15" fontId="54" fillId="20" borderId="0" xfId="0" applyNumberFormat="1" applyFont="1" applyFill="1" applyAlignment="1">
      <alignment vertical="center" wrapText="1"/>
    </xf>
    <xf numFmtId="0" fontId="0" fillId="9" borderId="0" xfId="0" applyFill="1"/>
    <xf numFmtId="165" fontId="0" fillId="0" borderId="0" xfId="0" quotePrefix="1" applyNumberFormat="1"/>
    <xf numFmtId="165" fontId="0" fillId="0" borderId="0" xfId="0" applyNumberFormat="1"/>
    <xf numFmtId="0" fontId="20" fillId="0" borderId="0" xfId="0" applyFont="1"/>
    <xf numFmtId="0" fontId="22" fillId="20" borderId="0" xfId="0" applyFont="1" applyFill="1" applyAlignment="1">
      <alignment horizontal="center"/>
    </xf>
    <xf numFmtId="0" fontId="7" fillId="17" borderId="0" xfId="0" applyFont="1" applyFill="1" applyAlignment="1" applyProtection="1">
      <alignment horizontal="center" vertical="center"/>
      <protection locked="0"/>
    </xf>
    <xf numFmtId="0" fontId="7" fillId="20" borderId="0" xfId="0" applyFont="1" applyFill="1"/>
    <xf numFmtId="0" fontId="5" fillId="20" borderId="0" xfId="0" applyFont="1" applyFill="1"/>
    <xf numFmtId="0" fontId="3" fillId="20" borderId="0" xfId="0" applyFont="1" applyFill="1" applyAlignment="1">
      <alignment horizontal="right"/>
    </xf>
    <xf numFmtId="0" fontId="3" fillId="20" borderId="0" xfId="0" applyFont="1" applyFill="1"/>
    <xf numFmtId="0" fontId="25" fillId="20" borderId="0" xfId="0" applyFont="1" applyFill="1" applyAlignment="1">
      <alignment horizontal="center"/>
    </xf>
    <xf numFmtId="0" fontId="0" fillId="21" borderId="22" xfId="0" applyFill="1" applyBorder="1"/>
    <xf numFmtId="0" fontId="0" fillId="21" borderId="29" xfId="0" applyFill="1" applyBorder="1"/>
    <xf numFmtId="168" fontId="29" fillId="0" borderId="54" xfId="0" applyNumberFormat="1" applyFont="1" applyBorder="1" applyAlignment="1">
      <alignment horizontal="center"/>
    </xf>
    <xf numFmtId="171" fontId="0" fillId="17" borderId="22" xfId="0" applyNumberFormat="1" applyFill="1" applyBorder="1"/>
    <xf numFmtId="168" fontId="29" fillId="0" borderId="15" xfId="0" applyNumberFormat="1" applyFont="1" applyBorder="1" applyAlignment="1">
      <alignment horizontal="center"/>
    </xf>
    <xf numFmtId="0" fontId="28" fillId="0" borderId="0" xfId="0" applyFont="1"/>
    <xf numFmtId="168" fontId="29" fillId="0" borderId="17" xfId="0" applyNumberFormat="1" applyFont="1" applyBorder="1" applyAlignment="1">
      <alignment horizontal="center"/>
    </xf>
    <xf numFmtId="0" fontId="0" fillId="24" borderId="22" xfId="0" applyFill="1" applyBorder="1"/>
    <xf numFmtId="0" fontId="0" fillId="25" borderId="22" xfId="0" applyFill="1" applyBorder="1"/>
    <xf numFmtId="0" fontId="0" fillId="26" borderId="22" xfId="0" applyFill="1" applyBorder="1"/>
    <xf numFmtId="0" fontId="0" fillId="27" borderId="22" xfId="0" applyFill="1" applyBorder="1"/>
    <xf numFmtId="0" fontId="0" fillId="17" borderId="30" xfId="0" applyFill="1" applyBorder="1"/>
    <xf numFmtId="0" fontId="31" fillId="9" borderId="28" xfId="0" quotePrefix="1" applyFont="1" applyFill="1" applyBorder="1" applyAlignment="1">
      <alignment horizontal="center"/>
    </xf>
    <xf numFmtId="0" fontId="23" fillId="9" borderId="28" xfId="0" quotePrefix="1" applyFont="1" applyFill="1" applyBorder="1" applyAlignment="1">
      <alignment horizontal="center"/>
    </xf>
    <xf numFmtId="0" fontId="23" fillId="9" borderId="42" xfId="0" quotePrefix="1" applyFont="1" applyFill="1" applyBorder="1" applyAlignment="1">
      <alignment horizontal="center"/>
    </xf>
    <xf numFmtId="168" fontId="33" fillId="11" borderId="43" xfId="0" applyNumberFormat="1" applyFont="1" applyFill="1" applyBorder="1" applyAlignment="1">
      <alignment horizontal="center" vertical="center"/>
    </xf>
    <xf numFmtId="166" fontId="33" fillId="13" borderId="24" xfId="1" applyNumberFormat="1" applyFont="1" applyFill="1" applyBorder="1" applyAlignment="1">
      <alignment horizontal="center" vertical="center"/>
    </xf>
    <xf numFmtId="166" fontId="33" fillId="13" borderId="44" xfId="1" applyNumberFormat="1" applyFont="1" applyFill="1" applyBorder="1" applyAlignment="1">
      <alignment horizontal="center" vertical="center"/>
    </xf>
    <xf numFmtId="5" fontId="0" fillId="0" borderId="58" xfId="0" applyNumberFormat="1" applyBorder="1"/>
    <xf numFmtId="168" fontId="29" fillId="6" borderId="54" xfId="0" applyNumberFormat="1" applyFont="1" applyFill="1" applyBorder="1" applyAlignment="1">
      <alignment horizontal="center"/>
    </xf>
    <xf numFmtId="0" fontId="0" fillId="21" borderId="58" xfId="0" applyFill="1" applyBorder="1"/>
    <xf numFmtId="6" fontId="38" fillId="0" borderId="59" xfId="0" applyNumberFormat="1" applyFont="1" applyBorder="1" applyAlignment="1">
      <alignment horizontal="right" vertical="center" wrapText="1"/>
    </xf>
    <xf numFmtId="6" fontId="38" fillId="0" borderId="60" xfId="0" applyNumberFormat="1" applyFont="1" applyBorder="1" applyAlignment="1">
      <alignment horizontal="right" vertical="center" wrapText="1"/>
    </xf>
    <xf numFmtId="0" fontId="29" fillId="6" borderId="56" xfId="0" applyFont="1" applyFill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29" fillId="0" borderId="62" xfId="0" applyFont="1" applyBorder="1" applyAlignment="1">
      <alignment horizontal="center"/>
    </xf>
    <xf numFmtId="164" fontId="29" fillId="0" borderId="62" xfId="0" applyNumberFormat="1" applyFont="1" applyBorder="1" applyAlignment="1">
      <alignment horizontal="center"/>
    </xf>
    <xf numFmtId="164" fontId="29" fillId="0" borderId="63" xfId="0" applyNumberFormat="1" applyFont="1" applyBorder="1" applyAlignment="1">
      <alignment horizontal="center"/>
    </xf>
    <xf numFmtId="168" fontId="29" fillId="0" borderId="25" xfId="0" applyNumberFormat="1" applyFont="1" applyBorder="1" applyAlignment="1">
      <alignment horizontal="center"/>
    </xf>
    <xf numFmtId="171" fontId="0" fillId="17" borderId="30" xfId="0" applyNumberFormat="1" applyFill="1" applyBorder="1"/>
    <xf numFmtId="0" fontId="0" fillId="24" borderId="58" xfId="0" applyFill="1" applyBorder="1"/>
    <xf numFmtId="6" fontId="38" fillId="0" borderId="58" xfId="0" applyNumberFormat="1" applyFont="1" applyBorder="1" applyAlignment="1">
      <alignment horizontal="right" vertical="center" wrapText="1"/>
    </xf>
    <xf numFmtId="0" fontId="0" fillId="25" borderId="58" xfId="0" applyFill="1" applyBorder="1"/>
    <xf numFmtId="0" fontId="0" fillId="26" borderId="58" xfId="0" applyFill="1" applyBorder="1"/>
    <xf numFmtId="0" fontId="29" fillId="0" borderId="64" xfId="0" applyFont="1" applyBorder="1" applyAlignment="1">
      <alignment horizontal="center"/>
    </xf>
    <xf numFmtId="0" fontId="29" fillId="0" borderId="63" xfId="0" applyFont="1" applyBorder="1" applyAlignment="1">
      <alignment horizontal="center"/>
    </xf>
    <xf numFmtId="0" fontId="0" fillId="27" borderId="58" xfId="0" applyFill="1" applyBorder="1"/>
    <xf numFmtId="0" fontId="33" fillId="11" borderId="55" xfId="0" applyFont="1" applyFill="1" applyBorder="1" applyAlignment="1">
      <alignment horizontal="center" vertical="center"/>
    </xf>
    <xf numFmtId="166" fontId="33" fillId="13" borderId="57" xfId="1" applyNumberFormat="1" applyFont="1" applyFill="1" applyBorder="1" applyAlignment="1">
      <alignment horizontal="center" vertical="center"/>
    </xf>
    <xf numFmtId="0" fontId="31" fillId="9" borderId="27" xfId="0" quotePrefix="1" applyFont="1" applyFill="1" applyBorder="1" applyAlignment="1">
      <alignment horizontal="center"/>
    </xf>
    <xf numFmtId="0" fontId="24" fillId="8" borderId="56" xfId="0" applyFont="1" applyFill="1" applyBorder="1" applyAlignment="1">
      <alignment vertical="center"/>
    </xf>
    <xf numFmtId="0" fontId="7" fillId="20" borderId="0" xfId="0" applyFont="1" applyFill="1" applyAlignment="1">
      <alignment horizontal="center"/>
    </xf>
    <xf numFmtId="0" fontId="1" fillId="20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0" fontId="19" fillId="20" borderId="0" xfId="0" applyFont="1" applyFill="1" applyAlignment="1">
      <alignment horizontal="center" vertical="center"/>
    </xf>
    <xf numFmtId="0" fontId="22" fillId="20" borderId="0" xfId="0" applyFont="1" applyFill="1" applyAlignment="1">
      <alignment horizontal="center"/>
    </xf>
    <xf numFmtId="165" fontId="8" fillId="20" borderId="0" xfId="0" applyNumberFormat="1" applyFont="1" applyFill="1" applyAlignment="1">
      <alignment horizontal="center"/>
    </xf>
    <xf numFmtId="0" fontId="62" fillId="23" borderId="0" xfId="0" applyFont="1" applyFill="1" applyAlignment="1">
      <alignment horizontal="center" vertical="center" wrapText="1"/>
    </xf>
    <xf numFmtId="0" fontId="21" fillId="20" borderId="0" xfId="0" applyFont="1" applyFill="1" applyAlignment="1">
      <alignment horizontal="center"/>
    </xf>
    <xf numFmtId="0" fontId="30" fillId="17" borderId="52" xfId="0" applyFont="1" applyFill="1" applyBorder="1" applyAlignment="1" applyProtection="1">
      <alignment horizontal="center"/>
      <protection locked="0" hidden="1"/>
    </xf>
    <xf numFmtId="0" fontId="30" fillId="17" borderId="53" xfId="0" applyFont="1" applyFill="1" applyBorder="1" applyAlignment="1" applyProtection="1">
      <alignment horizontal="center"/>
      <protection locked="0" hidden="1"/>
    </xf>
    <xf numFmtId="0" fontId="30" fillId="20" borderId="0" xfId="0" applyFont="1" applyFill="1" applyAlignment="1">
      <alignment horizontal="center"/>
    </xf>
    <xf numFmtId="0" fontId="7" fillId="20" borderId="0" xfId="0" applyFont="1" applyFill="1" applyAlignment="1">
      <alignment horizontal="center" vertical="center"/>
    </xf>
    <xf numFmtId="0" fontId="0" fillId="17" borderId="51" xfId="0" applyFill="1" applyBorder="1" applyAlignment="1">
      <alignment horizontal="right" vertical="center"/>
    </xf>
    <xf numFmtId="0" fontId="0" fillId="17" borderId="52" xfId="0" applyFill="1" applyBorder="1" applyAlignment="1">
      <alignment horizontal="right" vertical="center"/>
    </xf>
    <xf numFmtId="0" fontId="40" fillId="16" borderId="48" xfId="0" applyFont="1" applyFill="1" applyBorder="1" applyAlignment="1">
      <alignment horizontal="center" vertical="center" wrapText="1"/>
    </xf>
    <xf numFmtId="0" fontId="40" fillId="16" borderId="34" xfId="0" applyFont="1" applyFill="1" applyBorder="1" applyAlignment="1">
      <alignment horizontal="center" vertical="center" wrapText="1"/>
    </xf>
    <xf numFmtId="0" fontId="55" fillId="22" borderId="51" xfId="0" applyFont="1" applyFill="1" applyBorder="1" applyAlignment="1">
      <alignment horizontal="center" vertical="center"/>
    </xf>
    <xf numFmtId="0" fontId="55" fillId="22" borderId="52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0" fillId="16" borderId="37" xfId="0" applyFont="1" applyFill="1" applyBorder="1" applyAlignment="1">
      <alignment horizontal="center" vertical="center" wrapText="1"/>
    </xf>
    <xf numFmtId="0" fontId="40" fillId="16" borderId="49" xfId="0" applyFont="1" applyFill="1" applyBorder="1" applyAlignment="1">
      <alignment horizontal="center" vertical="center" wrapText="1"/>
    </xf>
    <xf numFmtId="0" fontId="57" fillId="20" borderId="12" xfId="0" applyFont="1" applyFill="1" applyBorder="1" applyAlignment="1">
      <alignment horizontal="center" vertical="center"/>
    </xf>
    <xf numFmtId="0" fontId="57" fillId="20" borderId="14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57" fillId="20" borderId="13" xfId="0" applyFont="1" applyFill="1" applyBorder="1" applyAlignment="1">
      <alignment horizontal="center" vertical="center"/>
    </xf>
    <xf numFmtId="0" fontId="40" fillId="16" borderId="47" xfId="0" applyFont="1" applyFill="1" applyBorder="1" applyAlignment="1">
      <alignment horizontal="center" vertical="center" wrapText="1"/>
    </xf>
    <xf numFmtId="0" fontId="32" fillId="10" borderId="41" xfId="0" applyFont="1" applyFill="1" applyBorder="1" applyAlignment="1">
      <alignment horizontal="right"/>
    </xf>
    <xf numFmtId="0" fontId="32" fillId="10" borderId="42" xfId="0" applyFont="1" applyFill="1" applyBorder="1" applyAlignment="1">
      <alignment horizontal="right"/>
    </xf>
    <xf numFmtId="0" fontId="32" fillId="12" borderId="23" xfId="0" applyFont="1" applyFill="1" applyBorder="1" applyAlignment="1">
      <alignment horizontal="right"/>
    </xf>
    <xf numFmtId="0" fontId="32" fillId="12" borderId="44" xfId="0" applyFont="1" applyFill="1" applyBorder="1" applyAlignment="1">
      <alignment horizontal="right"/>
    </xf>
    <xf numFmtId="0" fontId="32" fillId="0" borderId="0" xfId="0" applyFont="1" applyAlignment="1">
      <alignment horizontal="right"/>
    </xf>
    <xf numFmtId="0" fontId="40" fillId="16" borderId="5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55" fillId="22" borderId="53" xfId="0" applyFont="1" applyFill="1" applyBorder="1" applyAlignment="1">
      <alignment horizontal="center" vertical="center"/>
    </xf>
    <xf numFmtId="0" fontId="55" fillId="20" borderId="0" xfId="0" applyFont="1" applyFill="1" applyAlignment="1">
      <alignment vertical="center"/>
    </xf>
    <xf numFmtId="0" fontId="10" fillId="20" borderId="52" xfId="0" applyFont="1" applyFill="1" applyBorder="1" applyAlignment="1">
      <alignment vertical="center"/>
    </xf>
    <xf numFmtId="0" fontId="53" fillId="20" borderId="52" xfId="0" applyFont="1" applyFill="1" applyBorder="1" applyAlignment="1">
      <alignment horizontal="center" vertical="center" wrapText="1"/>
    </xf>
    <xf numFmtId="165" fontId="54" fillId="20" borderId="52" xfId="0" applyNumberFormat="1" applyFont="1" applyFill="1" applyBorder="1" applyAlignment="1">
      <alignment horizontal="center" vertical="center" wrapText="1"/>
    </xf>
    <xf numFmtId="165" fontId="54" fillId="20" borderId="53" xfId="0" applyNumberFormat="1" applyFont="1" applyFill="1" applyBorder="1" applyAlignment="1">
      <alignment horizontal="center" vertical="center" wrapText="1"/>
    </xf>
    <xf numFmtId="0" fontId="0" fillId="20" borderId="2" xfId="0" applyFill="1" applyBorder="1"/>
    <xf numFmtId="0" fontId="2" fillId="20" borderId="2" xfId="0" applyFont="1" applyFill="1" applyBorder="1"/>
    <xf numFmtId="0" fontId="0" fillId="20" borderId="0" xfId="0" applyFill="1"/>
    <xf numFmtId="0" fontId="57" fillId="20" borderId="0" xfId="0" applyFont="1" applyFill="1" applyAlignment="1">
      <alignment horizontal="center" vertical="center"/>
    </xf>
    <xf numFmtId="0" fontId="0" fillId="20" borderId="46" xfId="0" applyFill="1" applyBorder="1"/>
    <xf numFmtId="0" fontId="57" fillId="20" borderId="51" xfId="0" applyFont="1" applyFill="1" applyBorder="1" applyAlignment="1">
      <alignment horizontal="center" vertical="center"/>
    </xf>
    <xf numFmtId="0" fontId="57" fillId="20" borderId="53" xfId="0" applyFont="1" applyFill="1" applyBorder="1" applyAlignment="1">
      <alignment horizontal="center" vertical="center"/>
    </xf>
    <xf numFmtId="0" fontId="1" fillId="20" borderId="0" xfId="0" applyFont="1" applyFill="1" applyAlignment="1">
      <alignment horizontal="left"/>
    </xf>
    <xf numFmtId="0" fontId="15" fillId="23" borderId="13" xfId="0" applyFont="1" applyFill="1" applyBorder="1" applyAlignment="1">
      <alignment horizontal="center"/>
    </xf>
    <xf numFmtId="0" fontId="15" fillId="23" borderId="14" xfId="0" applyFont="1" applyFill="1" applyBorder="1" applyAlignment="1">
      <alignment horizontal="center"/>
    </xf>
    <xf numFmtId="0" fontId="6" fillId="23" borderId="41" xfId="0" applyFont="1" applyFill="1" applyBorder="1" applyAlignment="1">
      <alignment horizontal="center"/>
    </xf>
    <xf numFmtId="0" fontId="6" fillId="23" borderId="28" xfId="0" applyFont="1" applyFill="1" applyBorder="1" applyAlignment="1">
      <alignment horizontal="center"/>
    </xf>
    <xf numFmtId="0" fontId="6" fillId="23" borderId="42" xfId="0" applyFont="1" applyFill="1" applyBorder="1" applyAlignment="1">
      <alignment horizontal="center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43" xfId="0" applyFont="1" applyFill="1" applyBorder="1" applyAlignment="1">
      <alignment horizontal="left" vertical="center"/>
    </xf>
    <xf numFmtId="0" fontId="14" fillId="20" borderId="23" xfId="0" applyFont="1" applyFill="1" applyBorder="1" applyAlignment="1">
      <alignment horizontal="left" vertical="center"/>
    </xf>
    <xf numFmtId="0" fontId="14" fillId="20" borderId="24" xfId="0" applyFont="1" applyFill="1" applyBorder="1" applyAlignment="1">
      <alignment horizontal="left" vertical="center"/>
    </xf>
    <xf numFmtId="0" fontId="14" fillId="20" borderId="44" xfId="0" applyFont="1" applyFill="1" applyBorder="1" applyAlignment="1">
      <alignment horizontal="left" vertical="center"/>
    </xf>
    <xf numFmtId="0" fontId="6" fillId="23" borderId="45" xfId="0" applyFont="1" applyFill="1" applyBorder="1" applyAlignment="1">
      <alignment horizontal="center"/>
    </xf>
    <xf numFmtId="0" fontId="15" fillId="23" borderId="46" xfId="0" applyFont="1" applyFill="1" applyBorder="1" applyAlignment="1">
      <alignment horizontal="center"/>
    </xf>
    <xf numFmtId="0" fontId="15" fillId="23" borderId="4" xfId="0" applyFont="1" applyFill="1" applyBorder="1" applyAlignment="1">
      <alignment horizont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16" xfId="0" applyNumberFormat="1" applyFont="1" applyFill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0" fontId="14" fillId="3" borderId="23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/>
    </xf>
    <xf numFmtId="165" fontId="14" fillId="20" borderId="10" xfId="0" quotePrefix="1" applyNumberFormat="1" applyFont="1" applyFill="1" applyBorder="1" applyAlignment="1">
      <alignment horizontal="center" vertical="center" wrapText="1"/>
    </xf>
    <xf numFmtId="165" fontId="14" fillId="20" borderId="11" xfId="0" applyNumberFormat="1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23" fillId="20" borderId="1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20" borderId="19" xfId="0" applyNumberFormat="1" applyFont="1" applyFill="1" applyBorder="1" applyAlignment="1">
      <alignment horizontal="center" vertical="center"/>
    </xf>
    <xf numFmtId="164" fontId="13" fillId="20" borderId="20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/>
    </xf>
    <xf numFmtId="164" fontId="13" fillId="3" borderId="16" xfId="0" applyNumberFormat="1" applyFont="1" applyFill="1" applyBorder="1" applyAlignment="1">
      <alignment horizontal="center"/>
    </xf>
    <xf numFmtId="0" fontId="61" fillId="0" borderId="45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/>
    </xf>
    <xf numFmtId="164" fontId="13" fillId="3" borderId="20" xfId="0" applyNumberFormat="1" applyFont="1" applyFill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20" borderId="23" xfId="0" applyFont="1" applyFill="1" applyBorder="1" applyAlignment="1">
      <alignment horizontal="center"/>
    </xf>
    <xf numFmtId="0" fontId="14" fillId="20" borderId="24" xfId="0" applyFont="1" applyFill="1" applyBorder="1" applyAlignment="1">
      <alignment horizontal="center"/>
    </xf>
    <xf numFmtId="0" fontId="14" fillId="20" borderId="44" xfId="0" applyFont="1" applyFill="1" applyBorder="1" applyAlignment="1">
      <alignment horizontal="center"/>
    </xf>
    <xf numFmtId="164" fontId="13" fillId="20" borderId="19" xfId="0" applyNumberFormat="1" applyFont="1" applyFill="1" applyBorder="1" applyAlignment="1">
      <alignment horizontal="center"/>
    </xf>
    <xf numFmtId="164" fontId="13" fillId="20" borderId="20" xfId="0" applyNumberFormat="1" applyFont="1" applyFill="1" applyBorder="1" applyAlignment="1">
      <alignment horizontal="center"/>
    </xf>
    <xf numFmtId="0" fontId="17" fillId="4" borderId="46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20" borderId="0" xfId="0" applyFont="1" applyFill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/>
    </xf>
    <xf numFmtId="164" fontId="13" fillId="2" borderId="20" xfId="0" applyNumberFormat="1" applyFont="1" applyFill="1" applyBorder="1" applyAlignment="1">
      <alignment horizontal="center"/>
    </xf>
  </cellXfs>
  <cellStyles count="6">
    <cellStyle name="Currency" xfId="1" builtinId="4"/>
    <cellStyle name="Normal" xfId="0" builtinId="0"/>
    <cellStyle name="Normal 2" xfId="3" xr:uid="{00000000-0005-0000-0000-000002000000}"/>
    <cellStyle name="Normal 4" xfId="5" xr:uid="{76D56540-666B-431D-B23E-A41F370B9C53}"/>
    <cellStyle name="Percent" xfId="2" builtinId="5"/>
    <cellStyle name="Percent 2" xfId="4" xr:uid="{00000000-0005-0000-0000-000004000000}"/>
  </cellStyles>
  <dxfs count="65"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10264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6" tint="-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102649"/>
        </patternFill>
      </fill>
    </dxf>
  </dxfs>
  <tableStyles count="0" defaultTableStyle="TableStyleMedium9" defaultPivotStyle="PivotStyleLight16"/>
  <colors>
    <mruColors>
      <color rgb="FF102649"/>
      <color rgb="FF002060"/>
      <color rgb="FFFF7C80"/>
      <color rgb="FFFF6699"/>
      <color rgb="FFFF6600"/>
      <color rgb="FFF7B2A7"/>
      <color rgb="FFE5948B"/>
      <color rgb="FFCCAFA2"/>
      <color rgb="FFF1E5E1"/>
      <color rgb="FFF7F6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31" fmlaLink="$E$31" fmlaRange="Master!$A$1:$A$3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29</xdr:row>
          <xdr:rowOff>182880</xdr:rowOff>
        </xdr:from>
        <xdr:to>
          <xdr:col>5</xdr:col>
          <xdr:colOff>563880</xdr:colOff>
          <xdr:row>30</xdr:row>
          <xdr:rowOff>213360</xdr:rowOff>
        </xdr:to>
        <xdr:sp macro="" textlink="">
          <xdr:nvSpPr>
            <xdr:cNvPr id="1034" name="Drop Down 10" descr="Please Select Lining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445647</xdr:colOff>
      <xdr:row>4</xdr:row>
      <xdr:rowOff>7936</xdr:rowOff>
    </xdr:from>
    <xdr:to>
      <xdr:col>7</xdr:col>
      <xdr:colOff>126941</xdr:colOff>
      <xdr:row>17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447" y="674686"/>
          <a:ext cx="2862335" cy="22780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25400</xdr:rowOff>
    </xdr:from>
    <xdr:to>
      <xdr:col>3</xdr:col>
      <xdr:colOff>369390</xdr:colOff>
      <xdr:row>0</xdr:row>
      <xdr:rowOff>574040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540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31750</xdr:rowOff>
    </xdr:from>
    <xdr:to>
      <xdr:col>3</xdr:col>
      <xdr:colOff>363040</xdr:colOff>
      <xdr:row>0</xdr:row>
      <xdr:rowOff>580390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175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31750</xdr:rowOff>
    </xdr:from>
    <xdr:to>
      <xdr:col>3</xdr:col>
      <xdr:colOff>369390</xdr:colOff>
      <xdr:row>0</xdr:row>
      <xdr:rowOff>580390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175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3</xdr:col>
      <xdr:colOff>369390</xdr:colOff>
      <xdr:row>0</xdr:row>
      <xdr:rowOff>586740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810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31750</xdr:rowOff>
    </xdr:from>
    <xdr:to>
      <xdr:col>3</xdr:col>
      <xdr:colOff>375740</xdr:colOff>
      <xdr:row>0</xdr:row>
      <xdr:rowOff>580390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175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31750</xdr:rowOff>
    </xdr:from>
    <xdr:to>
      <xdr:col>3</xdr:col>
      <xdr:colOff>369390</xdr:colOff>
      <xdr:row>0</xdr:row>
      <xdr:rowOff>580390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175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31750</xdr:rowOff>
    </xdr:from>
    <xdr:to>
      <xdr:col>3</xdr:col>
      <xdr:colOff>369390</xdr:colOff>
      <xdr:row>0</xdr:row>
      <xdr:rowOff>580390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175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31750</xdr:rowOff>
    </xdr:from>
    <xdr:to>
      <xdr:col>3</xdr:col>
      <xdr:colOff>352734</xdr:colOff>
      <xdr:row>0</xdr:row>
      <xdr:rowOff>580390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1750"/>
          <a:ext cx="1330634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33739</xdr:colOff>
      <xdr:row>0</xdr:row>
      <xdr:rowOff>12700</xdr:rowOff>
    </xdr:from>
    <xdr:to>
      <xdr:col>3</xdr:col>
      <xdr:colOff>397510</xdr:colOff>
      <xdr:row>0</xdr:row>
      <xdr:rowOff>551590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9" y="12700"/>
          <a:ext cx="1350561" cy="54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31750</xdr:rowOff>
    </xdr:from>
    <xdr:to>
      <xdr:col>3</xdr:col>
      <xdr:colOff>363771</xdr:colOff>
      <xdr:row>0</xdr:row>
      <xdr:rowOff>587785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1750"/>
          <a:ext cx="1350561" cy="548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0</xdr:row>
      <xdr:rowOff>44450</xdr:rowOff>
    </xdr:from>
    <xdr:to>
      <xdr:col>3</xdr:col>
      <xdr:colOff>375741</xdr:colOff>
      <xdr:row>0</xdr:row>
      <xdr:rowOff>593090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44450"/>
          <a:ext cx="1347291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44450</xdr:rowOff>
    </xdr:from>
    <xdr:to>
      <xdr:col>3</xdr:col>
      <xdr:colOff>356690</xdr:colOff>
      <xdr:row>0</xdr:row>
      <xdr:rowOff>593090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445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38100</xdr:rowOff>
    </xdr:from>
    <xdr:to>
      <xdr:col>3</xdr:col>
      <xdr:colOff>363040</xdr:colOff>
      <xdr:row>0</xdr:row>
      <xdr:rowOff>586740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810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31750</xdr:rowOff>
    </xdr:from>
    <xdr:to>
      <xdr:col>3</xdr:col>
      <xdr:colOff>369390</xdr:colOff>
      <xdr:row>0</xdr:row>
      <xdr:rowOff>580390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175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3</xdr:col>
      <xdr:colOff>369390</xdr:colOff>
      <xdr:row>0</xdr:row>
      <xdr:rowOff>586740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810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25400</xdr:rowOff>
    </xdr:from>
    <xdr:to>
      <xdr:col>3</xdr:col>
      <xdr:colOff>369390</xdr:colOff>
      <xdr:row>0</xdr:row>
      <xdr:rowOff>574040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5400"/>
          <a:ext cx="134729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54"/>
  <sheetViews>
    <sheetView tabSelected="1" zoomScaleNormal="100" workbookViewId="0">
      <selection activeCell="E31" sqref="E31:F31"/>
    </sheetView>
  </sheetViews>
  <sheetFormatPr defaultColWidth="0" defaultRowHeight="13.2" zeroHeight="1"/>
  <cols>
    <col min="1" max="4" width="9.21875" customWidth="1"/>
    <col min="5" max="5" width="8.88671875" customWidth="1"/>
    <col min="6" max="6" width="8.33203125" customWidth="1"/>
    <col min="7" max="9" width="9.21875" customWidth="1"/>
    <col min="10" max="10" width="7.5546875" customWidth="1"/>
    <col min="11" max="11" width="9.21875" hidden="1" customWidth="1"/>
    <col min="12" max="12" width="10.44140625" hidden="1" customWidth="1"/>
    <col min="13" max="13" width="9.21875" hidden="1" customWidth="1"/>
    <col min="14" max="14" width="9.77734375" hidden="1" customWidth="1"/>
    <col min="15" max="17" width="9.21875" hidden="1" customWidth="1"/>
    <col min="18" max="18" width="10.44140625" hidden="1" customWidth="1"/>
    <col min="19" max="16384" width="9.21875" hidden="1"/>
  </cols>
  <sheetData>
    <row r="1" spans="1:13" ht="13.0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25"/>
      <c r="L1" s="154"/>
      <c r="M1" s="155"/>
    </row>
    <row r="2" spans="1:13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3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3" ht="13.8" customHeight="1">
      <c r="A4" s="101"/>
      <c r="B4" s="101"/>
      <c r="C4" s="101"/>
      <c r="D4" s="101"/>
      <c r="E4" s="101"/>
      <c r="F4" s="101"/>
      <c r="G4" s="208"/>
      <c r="H4" s="208"/>
      <c r="I4" s="208"/>
      <c r="J4" s="208"/>
      <c r="L4" s="156"/>
    </row>
    <row r="5" spans="1:13" ht="12.75" customHeight="1">
      <c r="A5" s="101"/>
      <c r="B5" s="101"/>
      <c r="C5" s="101"/>
      <c r="D5" s="101"/>
      <c r="E5" s="101"/>
      <c r="F5" s="101"/>
      <c r="G5" s="208"/>
      <c r="H5" s="208"/>
      <c r="I5" s="208"/>
      <c r="J5" s="208"/>
      <c r="K5" s="25"/>
      <c r="L5" s="156"/>
    </row>
    <row r="6" spans="1:13" ht="12.75" customHeight="1">
      <c r="A6" s="101"/>
      <c r="B6" s="101"/>
      <c r="C6" s="101"/>
      <c r="D6" s="101"/>
      <c r="E6" s="101"/>
      <c r="F6" s="101"/>
      <c r="G6" s="208"/>
      <c r="H6" s="208"/>
      <c r="I6" s="208"/>
      <c r="J6" s="208"/>
    </row>
    <row r="7" spans="1:13" ht="12.75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</row>
    <row r="8" spans="1:13" ht="13.8" customHeight="1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3" ht="13.05" customHeight="1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3" ht="13.05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3" ht="13.05" customHeight="1">
      <c r="A11" s="101"/>
      <c r="B11" s="101"/>
      <c r="C11" s="101"/>
      <c r="D11" s="101"/>
      <c r="E11" s="101"/>
      <c r="F11" s="101"/>
      <c r="G11" s="101"/>
      <c r="H11" s="101"/>
      <c r="I11" s="101"/>
      <c r="J11" s="101"/>
    </row>
    <row r="12" spans="1:13" ht="13.05" customHeight="1">
      <c r="A12" s="101"/>
      <c r="B12" s="101"/>
      <c r="C12" s="101"/>
      <c r="D12" s="101"/>
      <c r="E12" s="101"/>
      <c r="F12" s="101"/>
      <c r="G12" s="101"/>
      <c r="H12" s="101"/>
      <c r="I12" s="101"/>
      <c r="J12" s="101"/>
    </row>
    <row r="13" spans="1:13" ht="13.05" customHeight="1">
      <c r="A13" s="101"/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3" ht="13.05" customHeight="1">
      <c r="A14" s="101"/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3" ht="13.05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</row>
    <row r="16" spans="1:13" ht="13.05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13.05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</row>
    <row r="18" spans="1:10" ht="13.05" customHeight="1">
      <c r="A18" s="101"/>
      <c r="B18" s="101"/>
      <c r="C18" s="209"/>
      <c r="D18" s="209"/>
      <c r="E18" s="209"/>
      <c r="F18" s="209"/>
      <c r="G18" s="209"/>
      <c r="H18" s="209"/>
      <c r="I18" s="101"/>
      <c r="J18" s="101"/>
    </row>
    <row r="19" spans="1:10" ht="13.05" customHeight="1">
      <c r="A19" s="101"/>
      <c r="B19" s="101"/>
      <c r="C19" s="209"/>
      <c r="D19" s="209"/>
      <c r="E19" s="209"/>
      <c r="F19" s="209"/>
      <c r="G19" s="209"/>
      <c r="H19" s="209"/>
      <c r="I19" s="101"/>
      <c r="J19" s="101"/>
    </row>
    <row r="20" spans="1:10" ht="13.05" customHeight="1">
      <c r="A20" s="101"/>
      <c r="B20" s="101"/>
      <c r="C20" s="209"/>
      <c r="D20" s="209"/>
      <c r="E20" s="209"/>
      <c r="F20" s="209"/>
      <c r="G20" s="209"/>
      <c r="H20" s="209"/>
      <c r="I20" s="101"/>
      <c r="J20" s="101"/>
    </row>
    <row r="21" spans="1:10" ht="13.05" customHeight="1">
      <c r="A21" s="101"/>
      <c r="B21" s="101"/>
      <c r="C21" s="157"/>
      <c r="D21" s="157"/>
      <c r="E21" s="157"/>
      <c r="F21" s="157"/>
      <c r="G21" s="157"/>
      <c r="H21" s="157"/>
      <c r="I21" s="101"/>
      <c r="J21" s="101"/>
    </row>
    <row r="22" spans="1:10" ht="13.05" customHeight="1">
      <c r="A22" s="101"/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 ht="13.05" customHeight="1">
      <c r="A23" s="101"/>
      <c r="B23" s="101"/>
      <c r="C23" s="101"/>
      <c r="D23" s="101"/>
      <c r="E23" s="101"/>
      <c r="F23" s="101"/>
      <c r="G23" s="101"/>
      <c r="H23" s="101"/>
      <c r="I23" s="101"/>
      <c r="J23" s="101"/>
    </row>
    <row r="24" spans="1:10" ht="13.05" customHeight="1">
      <c r="A24" s="211" t="str">
        <f>IF(E31=2,"CEMENT LINED FABRICATED PIPE PRODUCTS",IF(E31 = 3,"401 LINED FABRICATED PIPE PRODUCTS",""))</f>
        <v>401 LINED FABRICATED PIPE PRODUCTS</v>
      </c>
      <c r="B24" s="211"/>
      <c r="C24" s="211"/>
      <c r="D24" s="211"/>
      <c r="E24" s="211"/>
      <c r="F24" s="211"/>
      <c r="G24" s="211"/>
      <c r="H24" s="211"/>
      <c r="I24" s="211"/>
      <c r="J24" s="211"/>
    </row>
    <row r="25" spans="1:10" ht="13.05" customHeight="1">
      <c r="A25" s="211"/>
      <c r="B25" s="211"/>
      <c r="C25" s="211"/>
      <c r="D25" s="211"/>
      <c r="E25" s="211"/>
      <c r="F25" s="211"/>
      <c r="G25" s="211"/>
      <c r="H25" s="211"/>
      <c r="I25" s="211"/>
      <c r="J25" s="211"/>
    </row>
    <row r="26" spans="1:10" ht="13.8" customHeight="1">
      <c r="A26" s="211"/>
      <c r="B26" s="211"/>
      <c r="C26" s="211"/>
      <c r="D26" s="211"/>
      <c r="E26" s="211"/>
      <c r="F26" s="211"/>
      <c r="G26" s="211"/>
      <c r="H26" s="211"/>
      <c r="I26" s="211"/>
      <c r="J26" s="211"/>
    </row>
    <row r="27" spans="1:10" ht="12.75" customHeight="1">
      <c r="A27" s="211"/>
      <c r="B27" s="211"/>
      <c r="C27" s="211"/>
      <c r="D27" s="211"/>
      <c r="E27" s="211"/>
      <c r="F27" s="211"/>
      <c r="G27" s="211"/>
      <c r="H27" s="211"/>
      <c r="I27" s="211"/>
      <c r="J27" s="211"/>
    </row>
    <row r="28" spans="1:10" ht="12.75" customHeight="1">
      <c r="A28" s="211"/>
      <c r="B28" s="211"/>
      <c r="C28" s="211"/>
      <c r="D28" s="211"/>
      <c r="E28" s="211"/>
      <c r="F28" s="211"/>
      <c r="G28" s="211"/>
      <c r="H28" s="211"/>
      <c r="I28" s="211"/>
      <c r="J28" s="211"/>
    </row>
    <row r="29" spans="1:10" ht="12.75" customHeight="1">
      <c r="A29" s="211"/>
      <c r="B29" s="211"/>
      <c r="C29" s="211"/>
      <c r="D29" s="211"/>
      <c r="E29" s="211"/>
      <c r="F29" s="211"/>
      <c r="G29" s="211"/>
      <c r="H29" s="211"/>
      <c r="I29" s="211"/>
      <c r="J29" s="211"/>
    </row>
    <row r="30" spans="1:10" ht="13.2" customHeight="1" thickBot="1">
      <c r="A30" s="101"/>
      <c r="B30" s="101"/>
      <c r="C30" s="101"/>
      <c r="D30" s="101"/>
      <c r="E30" s="101"/>
      <c r="F30" s="101"/>
      <c r="G30" s="101"/>
      <c r="H30" s="101"/>
      <c r="I30" s="101"/>
      <c r="J30" s="101"/>
    </row>
    <row r="31" spans="1:10" ht="18.600000000000001" customHeight="1" thickBot="1">
      <c r="A31" s="101"/>
      <c r="B31" s="217" t="s">
        <v>568</v>
      </c>
      <c r="C31" s="218"/>
      <c r="D31" s="218"/>
      <c r="E31" s="213">
        <v>3</v>
      </c>
      <c r="F31" s="214"/>
      <c r="G31" s="216" t="s">
        <v>547</v>
      </c>
      <c r="H31" s="216"/>
      <c r="I31" s="158">
        <v>1</v>
      </c>
      <c r="J31" s="101"/>
    </row>
    <row r="32" spans="1:10">
      <c r="A32" s="101"/>
      <c r="B32" s="101"/>
      <c r="C32" s="101"/>
      <c r="D32" s="101"/>
      <c r="E32" s="215" t="b">
        <v>0</v>
      </c>
      <c r="F32" s="215"/>
      <c r="G32" s="101"/>
      <c r="H32" s="101"/>
      <c r="I32" s="101"/>
      <c r="J32" s="101"/>
    </row>
    <row r="33" spans="1:10">
      <c r="A33" s="101"/>
      <c r="B33" s="101"/>
      <c r="C33" s="101"/>
      <c r="D33" s="101"/>
      <c r="E33" s="215" t="b">
        <v>1</v>
      </c>
      <c r="F33" s="215"/>
      <c r="G33" s="101"/>
      <c r="H33" s="101"/>
      <c r="I33" s="101"/>
      <c r="J33" s="101"/>
    </row>
    <row r="34" spans="1:10" ht="33">
      <c r="A34" s="212" t="s">
        <v>42</v>
      </c>
      <c r="B34" s="212"/>
      <c r="C34" s="212"/>
      <c r="D34" s="212"/>
      <c r="E34" s="212"/>
      <c r="F34" s="212"/>
      <c r="G34" s="212"/>
      <c r="H34" s="212"/>
      <c r="I34" s="212"/>
      <c r="J34" s="212"/>
    </row>
    <row r="35" spans="1:10">
      <c r="A35" s="101"/>
      <c r="B35" s="101"/>
      <c r="C35" s="101"/>
      <c r="D35" s="101"/>
      <c r="E35" s="101"/>
      <c r="F35" s="101"/>
      <c r="G35" s="101"/>
      <c r="H35" s="101"/>
      <c r="I35" s="101"/>
      <c r="J35" s="101"/>
    </row>
    <row r="36" spans="1:10" ht="13.8">
      <c r="A36" s="210">
        <v>46054</v>
      </c>
      <c r="B36" s="210"/>
      <c r="C36" s="210"/>
      <c r="D36" s="210"/>
      <c r="E36" s="210"/>
      <c r="F36" s="210"/>
      <c r="G36" s="210"/>
      <c r="H36" s="210"/>
      <c r="I36" s="210"/>
      <c r="J36" s="210"/>
    </row>
    <row r="37" spans="1:10">
      <c r="A37" s="101"/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0">
      <c r="A38" s="207"/>
      <c r="B38" s="207"/>
      <c r="C38" s="207"/>
      <c r="D38" s="207"/>
      <c r="E38" s="207"/>
      <c r="F38" s="207"/>
      <c r="G38" s="207"/>
      <c r="H38" s="207"/>
      <c r="I38" s="207"/>
      <c r="J38" s="207"/>
    </row>
    <row r="39" spans="1:10">
      <c r="A39" s="101"/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0">
      <c r="A40" s="101"/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>
      <c r="A41" s="101"/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0">
      <c r="A42" s="101"/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>
      <c r="A43" s="101"/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0">
      <c r="A44" s="101"/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0">
      <c r="A45" s="101"/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0">
      <c r="A46" s="101"/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0">
      <c r="A47" s="101"/>
      <c r="B47" s="101"/>
      <c r="C47" s="101"/>
      <c r="D47" s="101"/>
      <c r="E47" s="101"/>
      <c r="F47" s="101"/>
      <c r="G47" s="101"/>
      <c r="H47" s="101"/>
      <c r="I47" s="101"/>
      <c r="J47" s="101"/>
    </row>
    <row r="48" spans="1:10">
      <c r="A48" s="101"/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>
      <c r="A49" s="101"/>
      <c r="B49" s="101"/>
      <c r="C49" s="101"/>
      <c r="D49" s="101"/>
      <c r="E49" s="101"/>
      <c r="F49" s="101"/>
      <c r="G49" s="101"/>
      <c r="H49" s="101"/>
      <c r="I49" s="101"/>
      <c r="J49" s="101"/>
    </row>
    <row r="50" spans="1:10">
      <c r="A50" s="159"/>
      <c r="B50" s="159"/>
      <c r="C50" s="101"/>
      <c r="D50" s="205" t="s">
        <v>558</v>
      </c>
      <c r="E50" s="205"/>
      <c r="F50" s="205"/>
      <c r="G50" s="205"/>
      <c r="H50" s="101"/>
      <c r="I50" s="160"/>
      <c r="J50" s="101"/>
    </row>
    <row r="51" spans="1:10">
      <c r="A51" s="160"/>
      <c r="B51" s="159"/>
      <c r="C51" s="101"/>
      <c r="D51" s="206" t="s">
        <v>559</v>
      </c>
      <c r="E51" s="207"/>
      <c r="F51" s="207"/>
      <c r="G51" s="207"/>
      <c r="H51" s="101"/>
      <c r="I51" s="101"/>
      <c r="J51" s="101"/>
    </row>
    <row r="52" spans="1:10">
      <c r="A52" s="101"/>
      <c r="B52" s="101"/>
      <c r="C52" s="101"/>
      <c r="D52" s="101"/>
      <c r="E52" s="101"/>
      <c r="F52" s="101"/>
      <c r="G52" s="101"/>
      <c r="H52" s="101"/>
      <c r="I52" s="161"/>
      <c r="J52" s="162"/>
    </row>
    <row r="53" spans="1:10">
      <c r="A53" s="101"/>
      <c r="B53" s="101"/>
      <c r="C53" s="101"/>
      <c r="D53" s="101"/>
      <c r="E53" s="101"/>
      <c r="F53" s="101"/>
      <c r="G53" s="101"/>
      <c r="H53" s="101"/>
      <c r="I53" s="101"/>
      <c r="J53" s="163" t="s">
        <v>557</v>
      </c>
    </row>
    <row r="54" spans="1:10" ht="13.8" hidden="1" thickTop="1"/>
  </sheetData>
  <sheetProtection algorithmName="SHA-512" hashValue="SzjKCwNH805Y4MVl5yEKEldwwxmaGVvFhID978sNLqODluxZwVX9bXAK7D7r4xddYmQIRmjhuixHX+es9YujYQ==" saltValue="ZNgPKjr9V70iUoQpalNvGA==" spinCount="100000" sheet="1" selectLockedCells="1"/>
  <mergeCells count="13">
    <mergeCell ref="D50:G50"/>
    <mergeCell ref="D51:G51"/>
    <mergeCell ref="G4:J6"/>
    <mergeCell ref="C18:H20"/>
    <mergeCell ref="A36:J36"/>
    <mergeCell ref="A24:J29"/>
    <mergeCell ref="A34:J34"/>
    <mergeCell ref="A38:J38"/>
    <mergeCell ref="E31:F31"/>
    <mergeCell ref="E32:F32"/>
    <mergeCell ref="E33:F33"/>
    <mergeCell ref="G31:H31"/>
    <mergeCell ref="B31:D31"/>
  </mergeCells>
  <conditionalFormatting sqref="A24:J29">
    <cfRule type="expression" dxfId="64" priority="1">
      <formula>$E$31 = 2</formula>
    </cfRule>
    <cfRule type="expression" dxfId="63" priority="2">
      <formula>$E$31 = 3</formula>
    </cfRule>
    <cfRule type="expression" dxfId="62" priority="3">
      <formula>$E$31 = 4</formula>
    </cfRule>
  </conditionalFormatting>
  <printOptions horizontalCentered="1"/>
  <pageMargins left="0.25" right="0.25" top="0.75" bottom="0.75" header="0.3" footer="0.3"/>
  <pageSetup scale="98" orientation="portrait" r:id="rId1"/>
  <headerFooter>
    <oddFooter>&amp;LMcWane Plant &amp;&amp; Industrial&amp;Cwww.mcwanepi.com&amp;RPhone: (866) 924-8674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Drop Down 10">
              <controlPr defaultSize="0" autoLine="0" autoPict="0" altText="Please Select Lining">
                <anchor moveWithCells="1">
                  <from>
                    <xdr:col>4</xdr:col>
                    <xdr:colOff>22860</xdr:colOff>
                    <xdr:row>29</xdr:row>
                    <xdr:rowOff>182880</xdr:rowOff>
                  </from>
                  <to>
                    <xdr:col>5</xdr:col>
                    <xdr:colOff>563880</xdr:colOff>
                    <xdr:row>30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V51"/>
  <sheetViews>
    <sheetView zoomScaleNormal="100" workbookViewId="0">
      <selection activeCell="B3" sqref="B3:N3"/>
    </sheetView>
  </sheetViews>
  <sheetFormatPr defaultColWidth="0" defaultRowHeight="13.2" zeroHeight="1"/>
  <cols>
    <col min="1" max="1" width="1.55468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40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204</v>
      </c>
      <c r="D6" s="5">
        <f>(Master!I5+Master!Y187)*Master!$AE$2</f>
        <v>3637</v>
      </c>
      <c r="E6" s="8">
        <v>132</v>
      </c>
      <c r="F6" s="5">
        <f>(Master!I45+Master!Y187)*Master!$AE$2</f>
        <v>2269</v>
      </c>
      <c r="G6" s="8">
        <v>60</v>
      </c>
      <c r="H6" s="5">
        <f>(Master!I85+Master!Y187)*Master!$AE$2</f>
        <v>978</v>
      </c>
      <c r="I6" s="8">
        <v>60</v>
      </c>
      <c r="J6" s="5">
        <f>(Master!I125+Master!Y187)*Master!$AE$2</f>
        <v>2420</v>
      </c>
      <c r="K6" s="8">
        <v>132</v>
      </c>
      <c r="L6" s="5">
        <f>(Master!I165+Master!Y187)*Master!$AE$2</f>
        <v>2990</v>
      </c>
      <c r="M6" s="8">
        <v>60</v>
      </c>
      <c r="N6" s="7">
        <f>(Master!I205+Master!Y187)*Master!$AE$2</f>
        <v>1699</v>
      </c>
      <c r="O6" s="101"/>
    </row>
    <row r="7" spans="1:15" ht="15" customHeight="1">
      <c r="A7" s="101"/>
      <c r="B7" s="12" t="s">
        <v>2</v>
      </c>
      <c r="C7" s="9">
        <v>234</v>
      </c>
      <c r="D7" s="5">
        <f>(Master!I6+Master!Y188)*Master!$AE$2</f>
        <v>4061</v>
      </c>
      <c r="E7" s="9">
        <v>162</v>
      </c>
      <c r="F7" s="5">
        <f>(Master!I46+Master!Y188)*Master!$AE$2</f>
        <v>2693</v>
      </c>
      <c r="G7" s="9">
        <v>90</v>
      </c>
      <c r="H7" s="5">
        <f>(Master!I86+Master!Y188)*Master!$AE$2</f>
        <v>1402</v>
      </c>
      <c r="I7" s="9">
        <v>90</v>
      </c>
      <c r="J7" s="5">
        <f>(Master!I126+Master!Y188)*Master!$AE$2</f>
        <v>2844</v>
      </c>
      <c r="K7" s="9">
        <v>162</v>
      </c>
      <c r="L7" s="5">
        <f>(Master!I166+Master!Y188)*Master!$AE$2</f>
        <v>3414</v>
      </c>
      <c r="M7" s="9">
        <v>90</v>
      </c>
      <c r="N7" s="7">
        <f>(Master!I206+Master!Y188)*Master!$AE$2</f>
        <v>2123</v>
      </c>
      <c r="O7" s="101"/>
    </row>
    <row r="8" spans="1:15" ht="15" customHeight="1">
      <c r="A8" s="101"/>
      <c r="B8" s="12" t="s">
        <v>3</v>
      </c>
      <c r="C8" s="8">
        <v>264</v>
      </c>
      <c r="D8" s="5">
        <f>(Master!I7+Master!Y189)*Master!$AE$2</f>
        <v>4485</v>
      </c>
      <c r="E8" s="8">
        <v>192</v>
      </c>
      <c r="F8" s="5">
        <f>(Master!I47+Master!Y189)*Master!$AE$2</f>
        <v>3117</v>
      </c>
      <c r="G8" s="8">
        <v>120</v>
      </c>
      <c r="H8" s="5">
        <f>(Master!I87+Master!Y189)*Master!$AE$2</f>
        <v>1826</v>
      </c>
      <c r="I8" s="8">
        <v>120</v>
      </c>
      <c r="J8" s="5">
        <f>(Master!I127+Master!Y189)*Master!$AE$2</f>
        <v>3268</v>
      </c>
      <c r="K8" s="8">
        <v>192</v>
      </c>
      <c r="L8" s="5">
        <f>(Master!I167+Master!Y189)*Master!$AE$2</f>
        <v>3838</v>
      </c>
      <c r="M8" s="8">
        <v>120</v>
      </c>
      <c r="N8" s="7">
        <f>(Master!I207+Master!Y189)*Master!$AE$2</f>
        <v>2547</v>
      </c>
      <c r="O8" s="101"/>
    </row>
    <row r="9" spans="1:15" ht="15" customHeight="1">
      <c r="A9" s="101"/>
      <c r="B9" s="12" t="s">
        <v>4</v>
      </c>
      <c r="C9" s="9">
        <v>294</v>
      </c>
      <c r="D9" s="5">
        <f>(Master!I8+Master!Y190)*Master!$AE$2</f>
        <v>4909</v>
      </c>
      <c r="E9" s="9">
        <v>222</v>
      </c>
      <c r="F9" s="5">
        <f>(Master!I48+Master!Y190)*Master!$AE$2</f>
        <v>3541</v>
      </c>
      <c r="G9" s="9">
        <v>150</v>
      </c>
      <c r="H9" s="5">
        <f>(Master!I88+Master!Y190)*Master!$AE$2</f>
        <v>2250</v>
      </c>
      <c r="I9" s="9">
        <v>150</v>
      </c>
      <c r="J9" s="5">
        <f>(Master!I128+Master!Y190)*Master!$AE$2</f>
        <v>3692</v>
      </c>
      <c r="K9" s="9">
        <v>222</v>
      </c>
      <c r="L9" s="5">
        <f>(Master!I168+Master!Y190)*Master!$AE$2</f>
        <v>4262</v>
      </c>
      <c r="M9" s="9">
        <v>150</v>
      </c>
      <c r="N9" s="7">
        <f>(Master!I208+Master!Y190)*Master!$AE$2</f>
        <v>2971</v>
      </c>
      <c r="O9" s="101"/>
    </row>
    <row r="10" spans="1:15" ht="15" customHeight="1">
      <c r="A10" s="101"/>
      <c r="B10" s="12" t="s">
        <v>5</v>
      </c>
      <c r="C10" s="8">
        <v>324</v>
      </c>
      <c r="D10" s="5">
        <f>(Master!I9+Master!Y191)*Master!$AE$2</f>
        <v>5334</v>
      </c>
      <c r="E10" s="8">
        <v>252</v>
      </c>
      <c r="F10" s="5">
        <f>(Master!I49+Master!Y191)*Master!$AE$2</f>
        <v>3966</v>
      </c>
      <c r="G10" s="8">
        <v>180</v>
      </c>
      <c r="H10" s="5">
        <f>(Master!I89+Master!Y191)*Master!$AE$2</f>
        <v>2675</v>
      </c>
      <c r="I10" s="8">
        <v>180</v>
      </c>
      <c r="J10" s="5">
        <f>(Master!I129+Master!Y191)*Master!$AE$2</f>
        <v>4117</v>
      </c>
      <c r="K10" s="8">
        <v>252</v>
      </c>
      <c r="L10" s="5">
        <f>(Master!I169+Master!Y191)*Master!$AE$2</f>
        <v>4687</v>
      </c>
      <c r="M10" s="8">
        <v>180</v>
      </c>
      <c r="N10" s="7">
        <f>(Master!I209+Master!Y191)*Master!$AE$2</f>
        <v>3396</v>
      </c>
      <c r="O10" s="101"/>
    </row>
    <row r="11" spans="1:15" ht="15" customHeight="1">
      <c r="A11" s="101"/>
      <c r="B11" s="12" t="s">
        <v>6</v>
      </c>
      <c r="C11" s="9">
        <v>354</v>
      </c>
      <c r="D11" s="5">
        <f>(Master!I10+Master!Y192)*Master!$AE$2</f>
        <v>5758</v>
      </c>
      <c r="E11" s="9">
        <v>282</v>
      </c>
      <c r="F11" s="5">
        <f>(Master!I50+Master!Y192)*Master!$AE$2</f>
        <v>4390</v>
      </c>
      <c r="G11" s="9">
        <v>210</v>
      </c>
      <c r="H11" s="5">
        <f>(Master!I90+Master!Y192)*Master!$AE$2</f>
        <v>3099</v>
      </c>
      <c r="I11" s="9">
        <v>210</v>
      </c>
      <c r="J11" s="5">
        <f>(Master!I130+Master!Y192)*Master!$AE$2</f>
        <v>4541</v>
      </c>
      <c r="K11" s="9">
        <v>282</v>
      </c>
      <c r="L11" s="5">
        <f>(Master!I170+Master!Y192)*Master!$AE$2</f>
        <v>5111</v>
      </c>
      <c r="M11" s="9">
        <v>210</v>
      </c>
      <c r="N11" s="7">
        <f>(Master!I210+Master!Y192)*Master!$AE$2</f>
        <v>3820</v>
      </c>
      <c r="O11" s="101"/>
    </row>
    <row r="12" spans="1:15" ht="15" customHeight="1">
      <c r="A12" s="101"/>
      <c r="B12" s="12" t="s">
        <v>7</v>
      </c>
      <c r="C12" s="8">
        <v>384</v>
      </c>
      <c r="D12" s="5">
        <f>(Master!I11+Master!Y193)*Master!$AE$2</f>
        <v>6182</v>
      </c>
      <c r="E12" s="8">
        <v>312</v>
      </c>
      <c r="F12" s="5">
        <f>(Master!I51+Master!Y193)*Master!$AE$2</f>
        <v>4814</v>
      </c>
      <c r="G12" s="8">
        <v>240</v>
      </c>
      <c r="H12" s="5">
        <f>(Master!I91+Master!Y193)*Master!$AE$2</f>
        <v>3523</v>
      </c>
      <c r="I12" s="8">
        <v>240</v>
      </c>
      <c r="J12" s="5">
        <f>(Master!I131+Master!Y193)*Master!$AE$2</f>
        <v>4965</v>
      </c>
      <c r="K12" s="8">
        <v>312</v>
      </c>
      <c r="L12" s="5">
        <f>(Master!I171+Master!Y193)*Master!$AE$2</f>
        <v>5535</v>
      </c>
      <c r="M12" s="8">
        <v>240</v>
      </c>
      <c r="N12" s="7">
        <f>(Master!I211+Master!Y193)*Master!$AE$2</f>
        <v>4244</v>
      </c>
      <c r="O12" s="101"/>
    </row>
    <row r="13" spans="1:15" ht="15" customHeight="1">
      <c r="A13" s="101"/>
      <c r="B13" s="12" t="s">
        <v>8</v>
      </c>
      <c r="C13" s="9">
        <v>414</v>
      </c>
      <c r="D13" s="5">
        <f>(Master!I12+Master!Y194)*Master!$AE$2</f>
        <v>6606</v>
      </c>
      <c r="E13" s="9">
        <v>342</v>
      </c>
      <c r="F13" s="5">
        <f>(Master!I52+Master!Y194)*Master!$AE$2</f>
        <v>5238</v>
      </c>
      <c r="G13" s="9">
        <v>270</v>
      </c>
      <c r="H13" s="5">
        <f>(Master!I92+Master!Y194)*Master!$AE$2</f>
        <v>3947</v>
      </c>
      <c r="I13" s="9">
        <v>270</v>
      </c>
      <c r="J13" s="5">
        <f>(Master!I132+Master!Y194)*Master!$AE$2</f>
        <v>5389</v>
      </c>
      <c r="K13" s="9">
        <v>342</v>
      </c>
      <c r="L13" s="5">
        <f>(Master!I172+Master!Y194)*Master!$AE$2</f>
        <v>5959</v>
      </c>
      <c r="M13" s="9">
        <v>270</v>
      </c>
      <c r="N13" s="7">
        <f>(Master!I212+Master!Y194)*Master!$AE$2</f>
        <v>4668</v>
      </c>
      <c r="O13" s="101"/>
    </row>
    <row r="14" spans="1:15" ht="15" customHeight="1">
      <c r="A14" s="101"/>
      <c r="B14" s="12" t="s">
        <v>9</v>
      </c>
      <c r="C14" s="8">
        <v>445</v>
      </c>
      <c r="D14" s="5">
        <f>(Master!I13+Master!Y195)*Master!$AE$2</f>
        <v>7031</v>
      </c>
      <c r="E14" s="8">
        <v>373</v>
      </c>
      <c r="F14" s="5">
        <f>(Master!I53+Master!Y195)*Master!$AE$2</f>
        <v>5663</v>
      </c>
      <c r="G14" s="8">
        <v>301</v>
      </c>
      <c r="H14" s="5">
        <f>(Master!I93+Master!Y195)*Master!$AE$2</f>
        <v>4372</v>
      </c>
      <c r="I14" s="8">
        <v>301</v>
      </c>
      <c r="J14" s="5">
        <f>(Master!I133+Master!Y195)*Master!$AE$2</f>
        <v>5814</v>
      </c>
      <c r="K14" s="8">
        <v>373</v>
      </c>
      <c r="L14" s="5">
        <f>(Master!I173+Master!Y195)*Master!$AE$2</f>
        <v>6384</v>
      </c>
      <c r="M14" s="8">
        <v>301</v>
      </c>
      <c r="N14" s="7">
        <f>(Master!I213+Master!Y195)*Master!$AE$2</f>
        <v>5093</v>
      </c>
      <c r="O14" s="101"/>
    </row>
    <row r="15" spans="1:15" ht="15" customHeight="1">
      <c r="A15" s="101"/>
      <c r="B15" s="12" t="s">
        <v>10</v>
      </c>
      <c r="C15" s="9">
        <v>475</v>
      </c>
      <c r="D15" s="5">
        <f>(Master!I14+Master!Y196)*Master!$AE$2</f>
        <v>7455</v>
      </c>
      <c r="E15" s="9">
        <v>403</v>
      </c>
      <c r="F15" s="5">
        <f>(Master!I54+Master!Y196)*Master!$AE$2</f>
        <v>6087</v>
      </c>
      <c r="G15" s="9">
        <v>331</v>
      </c>
      <c r="H15" s="5">
        <f>(Master!I94+Master!Y196)*Master!$AE$2</f>
        <v>4796</v>
      </c>
      <c r="I15" s="9">
        <v>331</v>
      </c>
      <c r="J15" s="5">
        <f>(Master!I134+Master!Y196)*Master!$AE$2</f>
        <v>6238</v>
      </c>
      <c r="K15" s="9">
        <v>403</v>
      </c>
      <c r="L15" s="5">
        <f>(Master!I174+Master!Y196)*Master!$AE$2</f>
        <v>6808</v>
      </c>
      <c r="M15" s="9">
        <v>331</v>
      </c>
      <c r="N15" s="7">
        <f>(Master!I214+Master!Y196)*Master!$AE$2</f>
        <v>5517</v>
      </c>
      <c r="O15" s="101"/>
    </row>
    <row r="16" spans="1:15" ht="15" customHeight="1">
      <c r="A16" s="101"/>
      <c r="B16" s="12" t="s">
        <v>11</v>
      </c>
      <c r="C16" s="8">
        <v>505</v>
      </c>
      <c r="D16" s="5">
        <f>(Master!I15+Master!Y197)*Master!$AE$2</f>
        <v>7879</v>
      </c>
      <c r="E16" s="8">
        <v>433</v>
      </c>
      <c r="F16" s="5">
        <f>(Master!I55+Master!Y197)*Master!$AE$2</f>
        <v>6511</v>
      </c>
      <c r="G16" s="8">
        <v>361</v>
      </c>
      <c r="H16" s="5">
        <f>(Master!I95+Master!Y197)*Master!$AE$2</f>
        <v>5220</v>
      </c>
      <c r="I16" s="8">
        <v>361</v>
      </c>
      <c r="J16" s="5">
        <f>(Master!I135+Master!Y197)*Master!$AE$2</f>
        <v>6662</v>
      </c>
      <c r="K16" s="8">
        <v>433</v>
      </c>
      <c r="L16" s="5">
        <f>(Master!I175+Master!Y197)*Master!$AE$2</f>
        <v>7232</v>
      </c>
      <c r="M16" s="8">
        <v>361</v>
      </c>
      <c r="N16" s="7">
        <f>(Master!I215+Master!Y197)*Master!$AE$2</f>
        <v>5941</v>
      </c>
      <c r="O16" s="101"/>
    </row>
    <row r="17" spans="1:15" ht="15" customHeight="1">
      <c r="A17" s="101"/>
      <c r="B17" s="12" t="s">
        <v>12</v>
      </c>
      <c r="C17" s="9">
        <v>535</v>
      </c>
      <c r="D17" s="5">
        <f>(Master!I16+Master!Y198)*Master!$AE$2</f>
        <v>8303</v>
      </c>
      <c r="E17" s="9">
        <v>463</v>
      </c>
      <c r="F17" s="5">
        <f>(Master!I56+Master!Y198)*Master!$AE$2</f>
        <v>6935</v>
      </c>
      <c r="G17" s="9">
        <v>391</v>
      </c>
      <c r="H17" s="5">
        <f>(Master!I96+Master!Y198)*Master!$AE$2</f>
        <v>5644</v>
      </c>
      <c r="I17" s="9">
        <v>391</v>
      </c>
      <c r="J17" s="5">
        <f>(Master!I136+Master!Y198)*Master!$AE$2</f>
        <v>7086</v>
      </c>
      <c r="K17" s="9">
        <v>463</v>
      </c>
      <c r="L17" s="5">
        <f>(Master!I176+Master!Y198)*Master!$AE$2</f>
        <v>7656</v>
      </c>
      <c r="M17" s="9">
        <v>391</v>
      </c>
      <c r="N17" s="7">
        <f>(Master!I216+Master!Y198)*Master!$AE$2</f>
        <v>6365</v>
      </c>
      <c r="O17" s="101"/>
    </row>
    <row r="18" spans="1:15" ht="15" customHeight="1">
      <c r="A18" s="101"/>
      <c r="B18" s="12" t="s">
        <v>13</v>
      </c>
      <c r="C18" s="8">
        <v>565</v>
      </c>
      <c r="D18" s="5">
        <f>(Master!I17+Master!Y199)*Master!$AE$2</f>
        <v>8728</v>
      </c>
      <c r="E18" s="8">
        <v>493</v>
      </c>
      <c r="F18" s="5">
        <f>(Master!I57+Master!Y199)*Master!$AE$2</f>
        <v>7360</v>
      </c>
      <c r="G18" s="8">
        <v>421</v>
      </c>
      <c r="H18" s="5">
        <f>(Master!I97+Master!Y199)*Master!$AE$2</f>
        <v>6069</v>
      </c>
      <c r="I18" s="8">
        <v>421</v>
      </c>
      <c r="J18" s="5">
        <f>(Master!I137+Master!Y199)*Master!$AE$2</f>
        <v>7511</v>
      </c>
      <c r="K18" s="8">
        <v>493</v>
      </c>
      <c r="L18" s="5">
        <f>(Master!I177+Master!Y199)*Master!$AE$2</f>
        <v>8081</v>
      </c>
      <c r="M18" s="8">
        <v>421</v>
      </c>
      <c r="N18" s="7">
        <f>(Master!I217+Master!Y199)*Master!$AE$2</f>
        <v>6790</v>
      </c>
      <c r="O18" s="101"/>
    </row>
    <row r="19" spans="1:15" ht="15" customHeight="1">
      <c r="A19" s="101"/>
      <c r="B19" s="12" t="s">
        <v>14</v>
      </c>
      <c r="C19" s="9">
        <v>595</v>
      </c>
      <c r="D19" s="5">
        <f>(Master!I18+Master!Y200)*Master!$AE$2</f>
        <v>9152</v>
      </c>
      <c r="E19" s="9">
        <v>523</v>
      </c>
      <c r="F19" s="5">
        <f>(Master!I58+Master!Y200)*Master!$AE$2</f>
        <v>7784</v>
      </c>
      <c r="G19" s="9">
        <v>451</v>
      </c>
      <c r="H19" s="5">
        <f>(Master!I98+Master!Y200)*Master!$AE$2</f>
        <v>6493</v>
      </c>
      <c r="I19" s="9">
        <v>451</v>
      </c>
      <c r="J19" s="5">
        <f>(Master!I138+Master!Y200)*Master!$AE$2</f>
        <v>7935</v>
      </c>
      <c r="K19" s="9">
        <v>523</v>
      </c>
      <c r="L19" s="5">
        <f>(Master!I178+Master!Y200)*Master!$AE$2</f>
        <v>8505</v>
      </c>
      <c r="M19" s="9">
        <v>451</v>
      </c>
      <c r="N19" s="7">
        <f>(Master!I218+Master!Y200)*Master!$AE$2</f>
        <v>7214</v>
      </c>
      <c r="O19" s="101"/>
    </row>
    <row r="20" spans="1:15" ht="15" customHeight="1">
      <c r="A20" s="101"/>
      <c r="B20" s="12" t="s">
        <v>15</v>
      </c>
      <c r="C20" s="8">
        <v>625</v>
      </c>
      <c r="D20" s="5">
        <f>(Master!I19+Master!Y201)*Master!$AE$2</f>
        <v>9576</v>
      </c>
      <c r="E20" s="8">
        <v>553</v>
      </c>
      <c r="F20" s="5">
        <f>(Master!I59+Master!Y201)*Master!$AE$2</f>
        <v>8208</v>
      </c>
      <c r="G20" s="8">
        <v>481</v>
      </c>
      <c r="H20" s="5">
        <f>(Master!I99+Master!Y201)*Master!$AE$2</f>
        <v>6917</v>
      </c>
      <c r="I20" s="8">
        <v>481</v>
      </c>
      <c r="J20" s="5">
        <f>(Master!I139+Master!Y201)*Master!$AE$2</f>
        <v>8359</v>
      </c>
      <c r="K20" s="8">
        <v>553</v>
      </c>
      <c r="L20" s="5">
        <f>(Master!I179+Master!Y201)*Master!$AE$2</f>
        <v>8929</v>
      </c>
      <c r="M20" s="8">
        <v>481</v>
      </c>
      <c r="N20" s="7">
        <f>(Master!I219+Master!Y201)*Master!$AE$2</f>
        <v>7638</v>
      </c>
      <c r="O20" s="101"/>
    </row>
    <row r="21" spans="1:15" ht="15" customHeight="1">
      <c r="A21" s="101"/>
      <c r="B21" s="12" t="s">
        <v>16</v>
      </c>
      <c r="C21" s="9">
        <v>655</v>
      </c>
      <c r="D21" s="5">
        <f>(Master!I20+Master!Y202)*Master!$AE$2</f>
        <v>10000</v>
      </c>
      <c r="E21" s="9">
        <v>583</v>
      </c>
      <c r="F21" s="5">
        <f>(Master!I60+Master!Y202)*Master!$AE$2</f>
        <v>8632</v>
      </c>
      <c r="G21" s="9">
        <v>511</v>
      </c>
      <c r="H21" s="5">
        <f>(Master!I100+Master!Y202)*Master!$AE$2</f>
        <v>7341</v>
      </c>
      <c r="I21" s="9">
        <v>511</v>
      </c>
      <c r="J21" s="5">
        <f>(Master!I140+Master!Y202)*Master!$AE$2</f>
        <v>8783</v>
      </c>
      <c r="K21" s="9">
        <v>583</v>
      </c>
      <c r="L21" s="5">
        <f>(Master!I180+Master!Y202)*Master!$AE$2</f>
        <v>9353</v>
      </c>
      <c r="M21" s="9">
        <v>511</v>
      </c>
      <c r="N21" s="7">
        <f>(Master!I220+Master!Y202)*Master!$AE$2</f>
        <v>8062</v>
      </c>
      <c r="O21" s="101"/>
    </row>
    <row r="22" spans="1:15" ht="15" customHeight="1">
      <c r="A22" s="101"/>
      <c r="B22" s="12" t="s">
        <v>17</v>
      </c>
      <c r="C22" s="8">
        <v>685</v>
      </c>
      <c r="D22" s="5">
        <f>(Master!I21+Master!Y203)*Master!$AE$2</f>
        <v>10425</v>
      </c>
      <c r="E22" s="8">
        <v>613</v>
      </c>
      <c r="F22" s="5">
        <f>(Master!I61+Master!Y203)*Master!$AE$2</f>
        <v>9057</v>
      </c>
      <c r="G22" s="8">
        <v>541</v>
      </c>
      <c r="H22" s="5">
        <f>(Master!I101+Master!Y203)*Master!$AE$2</f>
        <v>7766</v>
      </c>
      <c r="I22" s="8">
        <v>541</v>
      </c>
      <c r="J22" s="5">
        <f>(Master!I141+Master!Y203)*Master!$AE$2</f>
        <v>9208</v>
      </c>
      <c r="K22" s="8">
        <v>613</v>
      </c>
      <c r="L22" s="5">
        <f>(Master!I181+Master!Y203)*Master!$AE$2</f>
        <v>9778</v>
      </c>
      <c r="M22" s="8">
        <v>541</v>
      </c>
      <c r="N22" s="7">
        <f>(Master!I221+Master!Y203)*Master!$AE$2</f>
        <v>8487</v>
      </c>
      <c r="O22" s="101"/>
    </row>
    <row r="23" spans="1:15" ht="15" customHeight="1">
      <c r="A23" s="101"/>
      <c r="B23" s="12" t="s">
        <v>18</v>
      </c>
      <c r="C23" s="9">
        <v>715</v>
      </c>
      <c r="D23" s="5">
        <f>(Master!I22+Master!Y204)*Master!$AE$2</f>
        <v>10849</v>
      </c>
      <c r="E23" s="9">
        <v>643</v>
      </c>
      <c r="F23" s="5">
        <f>(Master!I62+Master!Y204)*Master!$AE$2</f>
        <v>9481</v>
      </c>
      <c r="G23" s="9">
        <v>571</v>
      </c>
      <c r="H23" s="5">
        <f>(Master!I102+Master!Y204)*Master!$AE$2</f>
        <v>8190</v>
      </c>
      <c r="I23" s="9">
        <v>571</v>
      </c>
      <c r="J23" s="5">
        <f>(Master!I142+Master!Y204)*Master!$AE$2</f>
        <v>9632</v>
      </c>
      <c r="K23" s="9">
        <v>643</v>
      </c>
      <c r="L23" s="5">
        <f>(Master!I182+Master!Y204)*Master!$AE$2</f>
        <v>10202</v>
      </c>
      <c r="M23" s="9">
        <v>571</v>
      </c>
      <c r="N23" s="7">
        <f>(Master!I222+Master!Y204)*Master!$AE$2</f>
        <v>8911</v>
      </c>
      <c r="O23" s="101"/>
    </row>
    <row r="24" spans="1:15" ht="15" customHeight="1">
      <c r="A24" s="101"/>
      <c r="B24" s="12" t="s">
        <v>19</v>
      </c>
      <c r="C24" s="8">
        <v>745</v>
      </c>
      <c r="D24" s="5">
        <f>(Master!I23+Master!Y205)*Master!$AE$2</f>
        <v>11273</v>
      </c>
      <c r="E24" s="8">
        <v>673</v>
      </c>
      <c r="F24" s="5">
        <f>(Master!I63+Master!Y205)*Master!$AE$2</f>
        <v>9905</v>
      </c>
      <c r="G24" s="8">
        <v>601</v>
      </c>
      <c r="H24" s="5">
        <f>(Master!I103+Master!Y205)*Master!$AE$2</f>
        <v>8614</v>
      </c>
      <c r="I24" s="8">
        <v>601</v>
      </c>
      <c r="J24" s="5">
        <f>(Master!I143+Master!Y205)*Master!$AE$2</f>
        <v>10056</v>
      </c>
      <c r="K24" s="8">
        <v>673</v>
      </c>
      <c r="L24" s="5">
        <f>(Master!I183+Master!Y205)*Master!$AE$2</f>
        <v>10626</v>
      </c>
      <c r="M24" s="8">
        <v>601</v>
      </c>
      <c r="N24" s="7">
        <f>(Master!I223+Master!Y205)*Master!$AE$2</f>
        <v>9335</v>
      </c>
      <c r="O24" s="101"/>
    </row>
    <row r="25" spans="1:15" ht="15" customHeight="1">
      <c r="A25" s="101"/>
      <c r="B25" s="12" t="s">
        <v>20</v>
      </c>
      <c r="C25" s="9">
        <v>775</v>
      </c>
      <c r="D25" s="5">
        <f>(Master!I24+Master!Y206)*Master!$AE$2</f>
        <v>11697</v>
      </c>
      <c r="E25" s="9">
        <v>703</v>
      </c>
      <c r="F25" s="5">
        <f>(Master!I64+Master!Y206)*Master!$AE$2</f>
        <v>10329</v>
      </c>
      <c r="G25" s="9">
        <v>631</v>
      </c>
      <c r="H25" s="5">
        <f>(Master!I104+Master!Y206)*Master!$AE$2</f>
        <v>9038</v>
      </c>
      <c r="I25" s="9">
        <v>631</v>
      </c>
      <c r="J25" s="5">
        <f>(Master!I144+Master!Y206)*Master!$AE$2</f>
        <v>10480</v>
      </c>
      <c r="K25" s="9">
        <v>703</v>
      </c>
      <c r="L25" s="5">
        <f>(Master!I184+Master!Y206)*Master!$AE$2</f>
        <v>11050</v>
      </c>
      <c r="M25" s="9">
        <v>631</v>
      </c>
      <c r="N25" s="7">
        <f>(Master!I224+Master!Y206)*Master!$AE$2</f>
        <v>9759</v>
      </c>
      <c r="O25" s="101"/>
    </row>
    <row r="26" spans="1:15" ht="15" customHeight="1">
      <c r="A26" s="101"/>
      <c r="B26" s="12" t="s">
        <v>21</v>
      </c>
      <c r="C26" s="8">
        <v>805</v>
      </c>
      <c r="D26" s="5">
        <f>(Master!I25+Master!Y207)*Master!$AE$2</f>
        <v>12122</v>
      </c>
      <c r="E26" s="8">
        <v>733</v>
      </c>
      <c r="F26" s="5">
        <f>(Master!I65+Master!Y207)*Master!$AE$2</f>
        <v>10754</v>
      </c>
      <c r="G26" s="8">
        <v>661</v>
      </c>
      <c r="H26" s="5">
        <f>(Master!I105+Master!Y207)*Master!$AE$2</f>
        <v>9463</v>
      </c>
      <c r="I26" s="8">
        <v>661</v>
      </c>
      <c r="J26" s="5">
        <f>(Master!I145+Master!Y207)*Master!$AE$2</f>
        <v>10905</v>
      </c>
      <c r="K26" s="8">
        <v>733</v>
      </c>
      <c r="L26" s="5">
        <f>(Master!I185+Master!Y207)*Master!$AE$2</f>
        <v>11475</v>
      </c>
      <c r="M26" s="8">
        <v>661</v>
      </c>
      <c r="N26" s="7">
        <f>(Master!I225+Master!Y207)*Master!$AE$2</f>
        <v>10184</v>
      </c>
      <c r="O26" s="101"/>
    </row>
    <row r="27" spans="1:15" ht="15" customHeight="1">
      <c r="A27" s="101"/>
      <c r="B27" s="12" t="s">
        <v>22</v>
      </c>
      <c r="C27" s="9">
        <v>835</v>
      </c>
      <c r="D27" s="5">
        <f>(Master!I26+Master!Y208)*Master!$AE$2</f>
        <v>12546</v>
      </c>
      <c r="E27" s="9">
        <v>763</v>
      </c>
      <c r="F27" s="5">
        <f>(Master!I66+Master!Y208)*Master!$AE$2</f>
        <v>11178</v>
      </c>
      <c r="G27" s="9">
        <v>691</v>
      </c>
      <c r="H27" s="5">
        <f>(Master!I106+Master!Y208)*Master!$AE$2</f>
        <v>9887</v>
      </c>
      <c r="I27" s="9">
        <v>691</v>
      </c>
      <c r="J27" s="5">
        <f>(Master!I146+Master!Y208)*Master!$AE$2</f>
        <v>11329</v>
      </c>
      <c r="K27" s="9">
        <v>763</v>
      </c>
      <c r="L27" s="5">
        <f>(Master!I186+Master!Y208)*Master!$AE$2</f>
        <v>11899</v>
      </c>
      <c r="M27" s="9">
        <v>691</v>
      </c>
      <c r="N27" s="7">
        <f>(Master!I226+Master!Y208)*Master!$AE$2</f>
        <v>10608</v>
      </c>
      <c r="O27" s="101"/>
    </row>
    <row r="28" spans="1:15" ht="15" customHeight="1">
      <c r="A28" s="101"/>
      <c r="B28" s="12" t="s">
        <v>23</v>
      </c>
      <c r="C28" s="8">
        <v>865</v>
      </c>
      <c r="D28" s="5">
        <f>(Master!I27+Master!Y209)*Master!$AE$2</f>
        <v>12970</v>
      </c>
      <c r="E28" s="8">
        <v>793</v>
      </c>
      <c r="F28" s="5">
        <f>(Master!I67+Master!Y209)*Master!$AE$2</f>
        <v>11602</v>
      </c>
      <c r="G28" s="8">
        <v>721</v>
      </c>
      <c r="H28" s="5">
        <f>(Master!I107+Master!Y209)*Master!$AE$2</f>
        <v>10311</v>
      </c>
      <c r="I28" s="8">
        <v>721</v>
      </c>
      <c r="J28" s="5">
        <f>(Master!I147+Master!Y209)*Master!$AE$2</f>
        <v>11753</v>
      </c>
      <c r="K28" s="8">
        <v>793</v>
      </c>
      <c r="L28" s="5">
        <f>(Master!I187+Master!Y209)*Master!$AE$2</f>
        <v>12323</v>
      </c>
      <c r="M28" s="8">
        <v>721</v>
      </c>
      <c r="N28" s="7">
        <f>(Master!I227+Master!Y209)*Master!$AE$2</f>
        <v>11032</v>
      </c>
      <c r="O28" s="101"/>
    </row>
    <row r="29" spans="1:15" ht="15" customHeight="1">
      <c r="A29" s="101"/>
      <c r="B29" s="12" t="s">
        <v>24</v>
      </c>
      <c r="C29" s="9">
        <v>895</v>
      </c>
      <c r="D29" s="5">
        <f>(Master!I28+Master!Y210)*Master!$AE$2</f>
        <v>13394</v>
      </c>
      <c r="E29" s="9">
        <v>823</v>
      </c>
      <c r="F29" s="5">
        <f>(Master!I68+Master!Y210)*Master!$AE$2</f>
        <v>12026</v>
      </c>
      <c r="G29" s="9">
        <v>751</v>
      </c>
      <c r="H29" s="5">
        <f>(Master!I108+Master!Y210)*Master!$AE$2</f>
        <v>10735</v>
      </c>
      <c r="I29" s="9">
        <v>751</v>
      </c>
      <c r="J29" s="5">
        <f>(Master!I148+Master!Y210)*Master!$AE$2</f>
        <v>12177</v>
      </c>
      <c r="K29" s="9">
        <v>823</v>
      </c>
      <c r="L29" s="5">
        <f>(Master!I188+Master!Y210)*Master!$AE$2</f>
        <v>12747</v>
      </c>
      <c r="M29" s="9">
        <v>751</v>
      </c>
      <c r="N29" s="7">
        <f>(Master!I228+Master!Y210)*Master!$AE$2</f>
        <v>11456</v>
      </c>
      <c r="O29" s="101"/>
    </row>
    <row r="30" spans="1:15" ht="15" customHeight="1">
      <c r="A30" s="101"/>
      <c r="B30" s="12" t="s">
        <v>25</v>
      </c>
      <c r="C30" s="3">
        <v>925</v>
      </c>
      <c r="D30" s="5">
        <f>(Master!I29+Master!Y211)*Master!$AE$2</f>
        <v>13819</v>
      </c>
      <c r="E30" s="8">
        <v>853</v>
      </c>
      <c r="F30" s="5">
        <f>(Master!I69+Master!Y211)*Master!$AE$2</f>
        <v>12451</v>
      </c>
      <c r="G30" s="8">
        <v>781</v>
      </c>
      <c r="H30" s="5">
        <f>(Master!I109+Master!Y211)*Master!$AE$2</f>
        <v>11160</v>
      </c>
      <c r="I30" s="8">
        <v>781</v>
      </c>
      <c r="J30" s="5">
        <f>(Master!I149+Master!Y211)*Master!$AE$2</f>
        <v>12602</v>
      </c>
      <c r="K30" s="8">
        <v>853</v>
      </c>
      <c r="L30" s="5">
        <f>(Master!I189+Master!Y211)*Master!$AE$2</f>
        <v>13172</v>
      </c>
      <c r="M30" s="8">
        <v>781</v>
      </c>
      <c r="N30" s="7">
        <f>(Master!I229+Master!Y211)*Master!$AE$2</f>
        <v>11881</v>
      </c>
      <c r="O30" s="101"/>
    </row>
    <row r="31" spans="1:15" ht="15" customHeight="1">
      <c r="A31" s="101"/>
      <c r="B31" s="12" t="s">
        <v>26</v>
      </c>
      <c r="C31" s="4">
        <v>955</v>
      </c>
      <c r="D31" s="5">
        <f>(Master!I30+Master!Y212)*Master!$AE$2</f>
        <v>14243</v>
      </c>
      <c r="E31" s="9">
        <v>883</v>
      </c>
      <c r="F31" s="5">
        <f>(Master!I70+Master!Y212)*Master!$AE$2</f>
        <v>12875</v>
      </c>
      <c r="G31" s="9">
        <v>811</v>
      </c>
      <c r="H31" s="5">
        <f>(Master!I110+Master!Y212)*Master!$AE$2</f>
        <v>11584</v>
      </c>
      <c r="I31" s="9">
        <v>811</v>
      </c>
      <c r="J31" s="5">
        <f>(Master!I150+Master!Y212)*Master!$AE$2</f>
        <v>13026</v>
      </c>
      <c r="K31" s="9">
        <v>883</v>
      </c>
      <c r="L31" s="5">
        <f>(Master!I190+Master!Y212)*Master!$AE$2</f>
        <v>13596</v>
      </c>
      <c r="M31" s="9">
        <v>811</v>
      </c>
      <c r="N31" s="7">
        <f>(Master!I230+Master!Y212)*Master!$AE$2</f>
        <v>12305</v>
      </c>
      <c r="O31" s="101"/>
    </row>
    <row r="32" spans="1:15" ht="15" customHeight="1">
      <c r="A32" s="101"/>
      <c r="B32" s="12" t="s">
        <v>27</v>
      </c>
      <c r="C32" s="3">
        <v>985</v>
      </c>
      <c r="D32" s="5">
        <f>(Master!I31+Master!Y213)*Master!$AE$2</f>
        <v>14667</v>
      </c>
      <c r="E32" s="8">
        <v>913</v>
      </c>
      <c r="F32" s="5">
        <f>(Master!I71+Master!Y213)*Master!$AE$2</f>
        <v>13299</v>
      </c>
      <c r="G32" s="8">
        <v>841</v>
      </c>
      <c r="H32" s="5">
        <f>(Master!I111+Master!Y213)*Master!$AE$2</f>
        <v>12008</v>
      </c>
      <c r="I32" s="8">
        <v>841</v>
      </c>
      <c r="J32" s="5">
        <f>(Master!I151+Master!Y213)*Master!$AE$2</f>
        <v>13450</v>
      </c>
      <c r="K32" s="8">
        <v>913</v>
      </c>
      <c r="L32" s="5">
        <f>(Master!I191+Master!Y213)*Master!$AE$2</f>
        <v>14020</v>
      </c>
      <c r="M32" s="8">
        <v>841</v>
      </c>
      <c r="N32" s="7">
        <f>(Master!I231+Master!Y213)*Master!$AE$2</f>
        <v>12729</v>
      </c>
      <c r="O32" s="101"/>
    </row>
    <row r="33" spans="1:22" ht="15" customHeight="1">
      <c r="A33" s="101"/>
      <c r="B33" s="12" t="s">
        <v>28</v>
      </c>
      <c r="C33" s="4">
        <v>1015</v>
      </c>
      <c r="D33" s="5">
        <f>(Master!I32+Master!Y214)*Master!$AE$2</f>
        <v>15091</v>
      </c>
      <c r="E33" s="9">
        <v>943</v>
      </c>
      <c r="F33" s="5">
        <f>(Master!I72+Master!Y214)*Master!$AE$2</f>
        <v>13723</v>
      </c>
      <c r="G33" s="9">
        <v>871</v>
      </c>
      <c r="H33" s="5">
        <f>(Master!I112+Master!Y214)*Master!$AE$2</f>
        <v>12432</v>
      </c>
      <c r="I33" s="9">
        <v>871</v>
      </c>
      <c r="J33" s="5">
        <f>(Master!I152+Master!Y214)*Master!$AE$2</f>
        <v>13874</v>
      </c>
      <c r="K33" s="9">
        <v>943</v>
      </c>
      <c r="L33" s="5">
        <f>(Master!I192+Master!Y214)*Master!$AE$2</f>
        <v>14444</v>
      </c>
      <c r="M33" s="9">
        <v>871</v>
      </c>
      <c r="N33" s="7">
        <f>(Master!I232+Master!Y214)*Master!$AE$2</f>
        <v>13153</v>
      </c>
      <c r="O33" s="101"/>
    </row>
    <row r="34" spans="1:22" ht="15" customHeight="1">
      <c r="A34" s="101"/>
      <c r="B34" s="12" t="s">
        <v>29</v>
      </c>
      <c r="C34" s="3">
        <v>1046</v>
      </c>
      <c r="D34" s="5">
        <f>(Master!I33+Master!Y215)*Master!$AE$2</f>
        <v>15516</v>
      </c>
      <c r="E34" s="8">
        <v>974</v>
      </c>
      <c r="F34" s="5">
        <f>(Master!I73+Master!Y215)*Master!$AE$2</f>
        <v>14148</v>
      </c>
      <c r="G34" s="8">
        <v>902</v>
      </c>
      <c r="H34" s="5">
        <f>(Master!I113+Master!Y215)*Master!$AE$2</f>
        <v>12857</v>
      </c>
      <c r="I34" s="8">
        <v>902</v>
      </c>
      <c r="J34" s="5">
        <f>(Master!I153+Master!Y215)*Master!$AE$2</f>
        <v>14299</v>
      </c>
      <c r="K34" s="8">
        <v>974</v>
      </c>
      <c r="L34" s="5">
        <f>(Master!I193+Master!Y215)*Master!$AE$2</f>
        <v>14869</v>
      </c>
      <c r="M34" s="8">
        <v>902</v>
      </c>
      <c r="N34" s="7">
        <f>(Master!I233+Master!Y215)*Master!$AE$2</f>
        <v>13578</v>
      </c>
      <c r="O34" s="101"/>
    </row>
    <row r="35" spans="1:22" ht="15" customHeight="1">
      <c r="A35" s="101"/>
      <c r="B35" s="12" t="s">
        <v>30</v>
      </c>
      <c r="C35" s="4">
        <v>1076</v>
      </c>
      <c r="D35" s="5">
        <f>(Master!I34+Master!Y216)*Master!$AE$2</f>
        <v>15940</v>
      </c>
      <c r="E35" s="9">
        <v>1004</v>
      </c>
      <c r="F35" s="5">
        <f>(Master!I74+Master!Y216)*Master!$AE$2</f>
        <v>14572</v>
      </c>
      <c r="G35" s="9">
        <v>932</v>
      </c>
      <c r="H35" s="5">
        <f>(Master!I114+Master!Y216)*Master!$AE$2</f>
        <v>13281</v>
      </c>
      <c r="I35" s="9">
        <v>932</v>
      </c>
      <c r="J35" s="5">
        <f>(Master!I154+Master!Y216)*Master!$AE$2</f>
        <v>14723</v>
      </c>
      <c r="K35" s="9">
        <v>1004</v>
      </c>
      <c r="L35" s="5">
        <f>(Master!I194+Master!Y216)*Master!$AE$2</f>
        <v>15293</v>
      </c>
      <c r="M35" s="9">
        <v>932</v>
      </c>
      <c r="N35" s="7">
        <f>(Master!I234+Master!Y216)*Master!$AE$2</f>
        <v>14002</v>
      </c>
      <c r="O35" s="101"/>
    </row>
    <row r="36" spans="1:22" ht="15" customHeight="1">
      <c r="A36" s="101"/>
      <c r="B36" s="12" t="s">
        <v>31</v>
      </c>
      <c r="C36" s="3">
        <v>1106</v>
      </c>
      <c r="D36" s="5">
        <f>(Master!I35+Master!Y217)*Master!$AE$2</f>
        <v>16364</v>
      </c>
      <c r="E36" s="8">
        <v>1034</v>
      </c>
      <c r="F36" s="5">
        <f>(Master!I75+Master!Y217)*Master!$AE$2</f>
        <v>14996</v>
      </c>
      <c r="G36" s="8">
        <v>962</v>
      </c>
      <c r="H36" s="5">
        <f>(Master!I115+Master!Y217)*Master!$AE$2</f>
        <v>13705</v>
      </c>
      <c r="I36" s="8">
        <v>962</v>
      </c>
      <c r="J36" s="5">
        <f>(Master!I155+Master!Y217)*Master!$AE$2</f>
        <v>15147</v>
      </c>
      <c r="K36" s="8">
        <v>1034</v>
      </c>
      <c r="L36" s="5">
        <f>(Master!I195+Master!Y217)*Master!$AE$2</f>
        <v>15717</v>
      </c>
      <c r="M36" s="8">
        <v>962</v>
      </c>
      <c r="N36" s="7">
        <f>(Master!I235+Master!Y217)*Master!$AE$2</f>
        <v>14426</v>
      </c>
      <c r="O36" s="101"/>
    </row>
    <row r="37" spans="1:22" ht="15" customHeight="1">
      <c r="A37" s="101"/>
      <c r="B37" s="12" t="s">
        <v>32</v>
      </c>
      <c r="C37" s="4">
        <v>1136</v>
      </c>
      <c r="D37" s="5">
        <f>(Master!I36+Master!Y218)*Master!$AE$2</f>
        <v>16788</v>
      </c>
      <c r="E37" s="9">
        <v>1064</v>
      </c>
      <c r="F37" s="5">
        <f>(Master!I76+Master!Y218)*Master!$AE$2</f>
        <v>15420</v>
      </c>
      <c r="G37" s="9">
        <v>992</v>
      </c>
      <c r="H37" s="5">
        <f>(Master!I116+Master!Y218)*Master!$AE$2</f>
        <v>14129</v>
      </c>
      <c r="I37" s="9">
        <v>992</v>
      </c>
      <c r="J37" s="5">
        <f>(Master!I156+Master!Y218)*Master!$AE$2</f>
        <v>15571</v>
      </c>
      <c r="K37" s="9">
        <v>1064</v>
      </c>
      <c r="L37" s="5">
        <f>(Master!I196+Master!Y218)*Master!$AE$2</f>
        <v>16141</v>
      </c>
      <c r="M37" s="9">
        <v>992</v>
      </c>
      <c r="N37" s="7">
        <f>(Master!I236+Master!Y218)*Master!$AE$2</f>
        <v>14850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1166</v>
      </c>
      <c r="D38" s="5">
        <f>(Master!I37+Master!Y219)*Master!$AE$2</f>
        <v>17213</v>
      </c>
      <c r="E38" s="8">
        <v>1094</v>
      </c>
      <c r="F38" s="5">
        <f>(Master!I77+Master!Y219)*Master!$AE$2</f>
        <v>15845</v>
      </c>
      <c r="G38" s="8">
        <v>1022</v>
      </c>
      <c r="H38" s="5">
        <f>(Master!I117+Master!Y219)*Master!$AE$2</f>
        <v>14554</v>
      </c>
      <c r="I38" s="8">
        <v>1022</v>
      </c>
      <c r="J38" s="5">
        <f>(Master!I157+Master!Y219)*Master!$AE$2</f>
        <v>15996</v>
      </c>
      <c r="K38" s="8">
        <v>1094</v>
      </c>
      <c r="L38" s="5">
        <f>(Master!I197+Master!Y219)*Master!$AE$2</f>
        <v>16566</v>
      </c>
      <c r="M38" s="8">
        <v>1022</v>
      </c>
      <c r="N38" s="7">
        <f>(Master!I237+Master!Y219)*Master!$AE$2</f>
        <v>15275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1196</v>
      </c>
      <c r="D39" s="5">
        <f>(Master!I38+Master!Y220)*Master!$AE$2</f>
        <v>17637</v>
      </c>
      <c r="E39" s="16">
        <v>1124</v>
      </c>
      <c r="F39" s="5">
        <f>(Master!I78+Master!Y220)*Master!$AE$2</f>
        <v>16269</v>
      </c>
      <c r="G39" s="16">
        <v>1052</v>
      </c>
      <c r="H39" s="5">
        <f>(Master!I118+Master!Y220)*Master!$AE$2</f>
        <v>14978</v>
      </c>
      <c r="I39" s="16">
        <v>1052</v>
      </c>
      <c r="J39" s="5">
        <f>(Master!I158+Master!Y220)*Master!$AE$2</f>
        <v>16420</v>
      </c>
      <c r="K39" s="16">
        <v>1124</v>
      </c>
      <c r="L39" s="5">
        <f>(Master!I198+Master!Y220)*Master!$AE$2</f>
        <v>16990</v>
      </c>
      <c r="M39" s="16">
        <v>1052</v>
      </c>
      <c r="N39" s="7">
        <f>(Master!I238+Master!Y220)*Master!$AE$2</f>
        <v>15699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(Master!AA16)*Master!$AE$2</f>
        <v>1916</v>
      </c>
      <c r="G42" s="291"/>
      <c r="H42" s="101"/>
      <c r="I42" s="260" t="s">
        <v>544</v>
      </c>
      <c r="J42" s="261"/>
      <c r="K42" s="261"/>
      <c r="L42" s="262"/>
      <c r="M42" s="290">
        <f>(Master!AE16)*Master!$AE$2</f>
        <v>721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(Master!AB16)*Master!$AE$2</f>
        <v>788</v>
      </c>
      <c r="G43" s="276"/>
      <c r="H43" s="101"/>
      <c r="I43" s="263" t="s">
        <v>45</v>
      </c>
      <c r="J43" s="264"/>
      <c r="K43" s="264"/>
      <c r="L43" s="265"/>
      <c r="M43" s="275">
        <f>(Master!AF16)*Master!$AE$2</f>
        <v>851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(Master!AH16)*Master!$AE$2</f>
        <v>2501</v>
      </c>
      <c r="G44" s="301"/>
      <c r="H44" s="101"/>
      <c r="I44" s="272" t="s">
        <v>74</v>
      </c>
      <c r="J44" s="273"/>
      <c r="K44" s="273"/>
      <c r="L44" s="274"/>
      <c r="M44" s="277">
        <f>(Master!AI16)*Master!$AE$2</f>
        <v>864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(Master!AD16)*Master!$AE$2</f>
        <v>1773</v>
      </c>
      <c r="G47" s="303"/>
      <c r="H47" s="101"/>
      <c r="I47" s="304" t="s">
        <v>54</v>
      </c>
      <c r="J47" s="305"/>
      <c r="K47" s="305"/>
      <c r="L47" s="305"/>
      <c r="M47" s="305"/>
      <c r="N47" s="306"/>
      <c r="O47" s="101"/>
    </row>
    <row r="48" spans="1:22" ht="15" customHeight="1">
      <c r="A48" s="101"/>
      <c r="B48" s="296" t="s">
        <v>551</v>
      </c>
      <c r="C48" s="297"/>
      <c r="D48" s="297"/>
      <c r="E48" s="298"/>
      <c r="F48" s="316">
        <f>(Master!AJ16)*Master!$AE$2</f>
        <v>2273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(Master!AK16)*Master!$AE$2</f>
        <v>1898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KHSpJP3tQC5SeXz0/RkuvsscMUITWyzHN6p5tkmFTcvpSe8CKFeJKmFH3phLHJ3Xj9RahIywCxxgC92OT4G19Q==" saltValue="QqH7XHrChLsXCNFYJvc+sw==" spinCount="100000" sheet="1" objects="1" scenarios="1"/>
  <mergeCells count="34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4EC746F-33D5-42A9-8881-F43C3DE7704A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365DFAF9-4F2B-4F6F-B25F-46740812A086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77D15663-50C2-4E57-95B1-BCFF47844A86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9774ABF3-CBE2-426F-96D9-3F4539D0630C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V51"/>
  <sheetViews>
    <sheetView zoomScaleNormal="100" workbookViewId="0">
      <selection activeCell="B3" sqref="B3:N3"/>
    </sheetView>
  </sheetViews>
  <sheetFormatPr defaultColWidth="0" defaultRowHeight="13.2" zeroHeight="1"/>
  <cols>
    <col min="1" max="1" width="1.55468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39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250</v>
      </c>
      <c r="D6" s="5">
        <f>(Master!J5+Master!Y222)*Master!$AE$2</f>
        <v>4272</v>
      </c>
      <c r="E6" s="8">
        <v>160</v>
      </c>
      <c r="F6" s="5">
        <f>(Master!J45+Master!Y222)*Master!$AE$2</f>
        <v>2647</v>
      </c>
      <c r="G6" s="8">
        <v>70</v>
      </c>
      <c r="H6" s="5">
        <f>(Master!J85+Master!Y222)*Master!$AE$2</f>
        <v>1116</v>
      </c>
      <c r="I6" s="8">
        <v>70</v>
      </c>
      <c r="J6" s="5">
        <f>(Master!J125+Master!Y222)*Master!$AE$2</f>
        <v>2818</v>
      </c>
      <c r="K6" s="8">
        <v>160</v>
      </c>
      <c r="L6" s="5">
        <f>(Master!J165+Master!Y222)*Master!$AE$2</f>
        <v>3498</v>
      </c>
      <c r="M6" s="8">
        <v>70</v>
      </c>
      <c r="N6" s="7">
        <f>(Master!J205+Master!Y222)*Master!$AE$2</f>
        <v>1967</v>
      </c>
      <c r="O6" s="101"/>
    </row>
    <row r="7" spans="1:15" ht="15" customHeight="1">
      <c r="A7" s="101"/>
      <c r="B7" s="12" t="s">
        <v>2</v>
      </c>
      <c r="C7" s="9">
        <v>285</v>
      </c>
      <c r="D7" s="5">
        <f>(Master!J6+Master!Y223)*Master!$AE$2</f>
        <v>4752</v>
      </c>
      <c r="E7" s="9">
        <v>195</v>
      </c>
      <c r="F7" s="5">
        <f>(Master!J46+Master!Y223)*Master!$AE$2</f>
        <v>3127</v>
      </c>
      <c r="G7" s="9">
        <v>105</v>
      </c>
      <c r="H7" s="5">
        <f>(Master!J86+Master!Y223)*Master!$AE$2</f>
        <v>1596</v>
      </c>
      <c r="I7" s="9">
        <v>105</v>
      </c>
      <c r="J7" s="5">
        <f>(Master!J126+Master!Y223)*Master!$AE$2</f>
        <v>3298</v>
      </c>
      <c r="K7" s="9">
        <v>195</v>
      </c>
      <c r="L7" s="5">
        <f>(Master!J166+Master!Y223)*Master!$AE$2</f>
        <v>3978</v>
      </c>
      <c r="M7" s="9">
        <v>105</v>
      </c>
      <c r="N7" s="7">
        <f>(Master!J206+Master!Y223)*Master!$AE$2</f>
        <v>2447</v>
      </c>
      <c r="O7" s="101"/>
    </row>
    <row r="8" spans="1:15" ht="15" customHeight="1">
      <c r="A8" s="101"/>
      <c r="B8" s="12" t="s">
        <v>3</v>
      </c>
      <c r="C8" s="8">
        <v>320</v>
      </c>
      <c r="D8" s="5">
        <f>(Master!J7+Master!Y224)*Master!$AE$2</f>
        <v>5232</v>
      </c>
      <c r="E8" s="8">
        <v>230</v>
      </c>
      <c r="F8" s="5">
        <f>(Master!J47+Master!Y224)*Master!$AE$2</f>
        <v>3607</v>
      </c>
      <c r="G8" s="8">
        <v>140</v>
      </c>
      <c r="H8" s="5">
        <f>(Master!J87+Master!Y224)*Master!$AE$2</f>
        <v>2076</v>
      </c>
      <c r="I8" s="8">
        <v>140</v>
      </c>
      <c r="J8" s="5">
        <f>(Master!J127+Master!Y224)*Master!$AE$2</f>
        <v>3778</v>
      </c>
      <c r="K8" s="8">
        <v>230</v>
      </c>
      <c r="L8" s="5">
        <f>(Master!J167+Master!Y224)*Master!$AE$2</f>
        <v>4458</v>
      </c>
      <c r="M8" s="8">
        <v>140</v>
      </c>
      <c r="N8" s="7">
        <f>(Master!J207+Master!Y224)*Master!$AE$2</f>
        <v>2927</v>
      </c>
      <c r="O8" s="101"/>
    </row>
    <row r="9" spans="1:15" ht="15" customHeight="1">
      <c r="A9" s="101"/>
      <c r="B9" s="12" t="s">
        <v>4</v>
      </c>
      <c r="C9" s="9">
        <v>355</v>
      </c>
      <c r="D9" s="5">
        <f>(Master!J8+Master!Y225)*Master!$AE$2</f>
        <v>5712</v>
      </c>
      <c r="E9" s="9">
        <v>265</v>
      </c>
      <c r="F9" s="5">
        <f>(Master!J48+Master!Y225)*Master!$AE$2</f>
        <v>4087</v>
      </c>
      <c r="G9" s="9">
        <v>175</v>
      </c>
      <c r="H9" s="5">
        <f>(Master!J88+Master!Y225)*Master!$AE$2</f>
        <v>2556</v>
      </c>
      <c r="I9" s="9">
        <v>175</v>
      </c>
      <c r="J9" s="5">
        <f>(Master!J128+Master!Y225)*Master!$AE$2</f>
        <v>4258</v>
      </c>
      <c r="K9" s="9">
        <v>265</v>
      </c>
      <c r="L9" s="5">
        <f>(Master!J168+Master!Y225)*Master!$AE$2</f>
        <v>4938</v>
      </c>
      <c r="M9" s="9">
        <v>175</v>
      </c>
      <c r="N9" s="7">
        <f>(Master!J208+Master!Y225)*Master!$AE$2</f>
        <v>3407</v>
      </c>
      <c r="O9" s="101"/>
    </row>
    <row r="10" spans="1:15" ht="15" customHeight="1">
      <c r="A10" s="101"/>
      <c r="B10" s="12" t="s">
        <v>5</v>
      </c>
      <c r="C10" s="8">
        <v>390</v>
      </c>
      <c r="D10" s="5">
        <f>(Master!J9+Master!Y226)*Master!$AE$2</f>
        <v>6192</v>
      </c>
      <c r="E10" s="8">
        <v>300</v>
      </c>
      <c r="F10" s="5">
        <f>(Master!J49+Master!Y226)*Master!$AE$2</f>
        <v>4567</v>
      </c>
      <c r="G10" s="8">
        <v>210</v>
      </c>
      <c r="H10" s="5">
        <f>(Master!J89+Master!Y226)*Master!$AE$2</f>
        <v>3036</v>
      </c>
      <c r="I10" s="8">
        <v>210</v>
      </c>
      <c r="J10" s="5">
        <f>(Master!J129+Master!Y226)*Master!$AE$2</f>
        <v>4738</v>
      </c>
      <c r="K10" s="8">
        <v>300</v>
      </c>
      <c r="L10" s="5">
        <f>(Master!J169+Master!Y226)*Master!$AE$2</f>
        <v>5418</v>
      </c>
      <c r="M10" s="8">
        <v>210</v>
      </c>
      <c r="N10" s="7">
        <f>(Master!J209+Master!Y226)*Master!$AE$2</f>
        <v>3887</v>
      </c>
      <c r="O10" s="101"/>
    </row>
    <row r="11" spans="1:15" ht="15" customHeight="1">
      <c r="A11" s="101"/>
      <c r="B11" s="12" t="s">
        <v>6</v>
      </c>
      <c r="C11" s="9">
        <v>425</v>
      </c>
      <c r="D11" s="5">
        <f>(Master!J10+Master!Y227)*Master!$AE$2</f>
        <v>6673</v>
      </c>
      <c r="E11" s="9">
        <v>335</v>
      </c>
      <c r="F11" s="5">
        <f>(Master!J50+Master!Y227)*Master!$AE$2</f>
        <v>5048</v>
      </c>
      <c r="G11" s="9">
        <v>245</v>
      </c>
      <c r="H11" s="5">
        <f>(Master!J90+Master!Y227)*Master!$AE$2</f>
        <v>3517</v>
      </c>
      <c r="I11" s="9">
        <v>245</v>
      </c>
      <c r="J11" s="5">
        <f>(Master!J130+Master!Y227)*Master!$AE$2</f>
        <v>5219</v>
      </c>
      <c r="K11" s="9">
        <v>335</v>
      </c>
      <c r="L11" s="5">
        <f>(Master!J170+Master!Y227)*Master!$AE$2</f>
        <v>5899</v>
      </c>
      <c r="M11" s="9">
        <v>245</v>
      </c>
      <c r="N11" s="7">
        <f>(Master!J210+Master!Y227)*Master!$AE$2</f>
        <v>4368</v>
      </c>
      <c r="O11" s="101"/>
    </row>
    <row r="12" spans="1:15" ht="15" customHeight="1">
      <c r="A12" s="101"/>
      <c r="B12" s="12" t="s">
        <v>7</v>
      </c>
      <c r="C12" s="8">
        <v>460</v>
      </c>
      <c r="D12" s="5">
        <f>(Master!J11+Master!Y228)*Master!$AE$2</f>
        <v>7153</v>
      </c>
      <c r="E12" s="8">
        <v>370</v>
      </c>
      <c r="F12" s="5">
        <f>(Master!J51+Master!Y228)*Master!$AE$2</f>
        <v>5528</v>
      </c>
      <c r="G12" s="8">
        <v>280</v>
      </c>
      <c r="H12" s="5">
        <f>(Master!J91+Master!Y228)*Master!$AE$2</f>
        <v>3997</v>
      </c>
      <c r="I12" s="8">
        <v>280</v>
      </c>
      <c r="J12" s="5">
        <f>(Master!J131+Master!Y228)*Master!$AE$2</f>
        <v>5699</v>
      </c>
      <c r="K12" s="8">
        <v>370</v>
      </c>
      <c r="L12" s="5">
        <f>(Master!J171+Master!Y228)*Master!$AE$2</f>
        <v>6379</v>
      </c>
      <c r="M12" s="8">
        <v>280</v>
      </c>
      <c r="N12" s="7">
        <f>(Master!J211+Master!Y228)*Master!$AE$2</f>
        <v>4848</v>
      </c>
      <c r="O12" s="101"/>
    </row>
    <row r="13" spans="1:15" ht="15" customHeight="1">
      <c r="A13" s="101"/>
      <c r="B13" s="12" t="s">
        <v>8</v>
      </c>
      <c r="C13" s="9">
        <v>495</v>
      </c>
      <c r="D13" s="5">
        <f>(Master!J12+Master!Y229)*Master!$AE$2</f>
        <v>7633</v>
      </c>
      <c r="E13" s="9">
        <v>405</v>
      </c>
      <c r="F13" s="5">
        <f>(Master!J52+Master!Y229)*Master!$AE$2</f>
        <v>6008</v>
      </c>
      <c r="G13" s="9">
        <v>315</v>
      </c>
      <c r="H13" s="5">
        <f>(Master!J92+Master!Y229)*Master!$AE$2</f>
        <v>4477</v>
      </c>
      <c r="I13" s="9">
        <v>315</v>
      </c>
      <c r="J13" s="5">
        <f>(Master!J132+Master!Y229)*Master!$AE$2</f>
        <v>6179</v>
      </c>
      <c r="K13" s="9">
        <v>405</v>
      </c>
      <c r="L13" s="5">
        <f>(Master!J172+Master!Y229)*Master!$AE$2</f>
        <v>6859</v>
      </c>
      <c r="M13" s="9">
        <v>315</v>
      </c>
      <c r="N13" s="7">
        <f>(Master!J212+Master!Y229)*Master!$AE$2</f>
        <v>5328</v>
      </c>
      <c r="O13" s="101"/>
    </row>
    <row r="14" spans="1:15" ht="15" customHeight="1">
      <c r="A14" s="101"/>
      <c r="B14" s="12" t="s">
        <v>9</v>
      </c>
      <c r="C14" s="8">
        <v>531</v>
      </c>
      <c r="D14" s="5">
        <f>(Master!J13+Master!Y230)*Master!$AE$2</f>
        <v>8113</v>
      </c>
      <c r="E14" s="8">
        <v>441</v>
      </c>
      <c r="F14" s="5">
        <f>(Master!J53+Master!Y230)*Master!$AE$2</f>
        <v>6488</v>
      </c>
      <c r="G14" s="8">
        <v>351</v>
      </c>
      <c r="H14" s="5">
        <f>(Master!J93+Master!Y230)*Master!$AE$2</f>
        <v>4957</v>
      </c>
      <c r="I14" s="8">
        <v>351</v>
      </c>
      <c r="J14" s="5">
        <f>(Master!J133+Master!Y230)*Master!$AE$2</f>
        <v>6659</v>
      </c>
      <c r="K14" s="8">
        <v>441</v>
      </c>
      <c r="L14" s="5">
        <f>(Master!J173+Master!Y230)*Master!$AE$2</f>
        <v>7339</v>
      </c>
      <c r="M14" s="8">
        <v>351</v>
      </c>
      <c r="N14" s="7">
        <f>(Master!J213+Master!Y230)*Master!$AE$2</f>
        <v>5808</v>
      </c>
      <c r="O14" s="101"/>
    </row>
    <row r="15" spans="1:15" ht="15" customHeight="1">
      <c r="A15" s="101"/>
      <c r="B15" s="12" t="s">
        <v>10</v>
      </c>
      <c r="C15" s="9">
        <v>566</v>
      </c>
      <c r="D15" s="5">
        <f>(Master!J14+Master!Y231)*Master!$AE$2</f>
        <v>8593</v>
      </c>
      <c r="E15" s="9">
        <v>476</v>
      </c>
      <c r="F15" s="5">
        <f>(Master!J54+Master!Y231)*Master!$AE$2</f>
        <v>6968</v>
      </c>
      <c r="G15" s="9">
        <v>386</v>
      </c>
      <c r="H15" s="5">
        <f>(Master!J94+Master!Y231)*Master!$AE$2</f>
        <v>5437</v>
      </c>
      <c r="I15" s="9">
        <v>386</v>
      </c>
      <c r="J15" s="5">
        <f>(Master!J134+Master!Y231)*Master!$AE$2</f>
        <v>7139</v>
      </c>
      <c r="K15" s="9">
        <v>476</v>
      </c>
      <c r="L15" s="5">
        <f>(Master!J174+Master!Y231)*Master!$AE$2</f>
        <v>7819</v>
      </c>
      <c r="M15" s="9">
        <v>386</v>
      </c>
      <c r="N15" s="7">
        <f>(Master!J214+Master!Y231)*Master!$AE$2</f>
        <v>6288</v>
      </c>
      <c r="O15" s="101"/>
    </row>
    <row r="16" spans="1:15" ht="15" customHeight="1">
      <c r="A16" s="101"/>
      <c r="B16" s="12" t="s">
        <v>11</v>
      </c>
      <c r="C16" s="8">
        <v>601</v>
      </c>
      <c r="D16" s="5">
        <f>(Master!J15+Master!Y232)*Master!$AE$2</f>
        <v>9073</v>
      </c>
      <c r="E16" s="8">
        <v>511</v>
      </c>
      <c r="F16" s="5">
        <f>(Master!J55+Master!Y232)*Master!$AE$2</f>
        <v>7448</v>
      </c>
      <c r="G16" s="8">
        <v>421</v>
      </c>
      <c r="H16" s="5">
        <f>(Master!J95+Master!Y232)*Master!$AE$2</f>
        <v>5917</v>
      </c>
      <c r="I16" s="8">
        <v>421</v>
      </c>
      <c r="J16" s="5">
        <f>(Master!J135+Master!Y232)*Master!$AE$2</f>
        <v>7619</v>
      </c>
      <c r="K16" s="8">
        <v>511</v>
      </c>
      <c r="L16" s="5">
        <f>(Master!J175+Master!Y232)*Master!$AE$2</f>
        <v>8299</v>
      </c>
      <c r="M16" s="8">
        <v>421</v>
      </c>
      <c r="N16" s="7">
        <f>(Master!J215+Master!Y232)*Master!$AE$2</f>
        <v>6768</v>
      </c>
      <c r="O16" s="101"/>
    </row>
    <row r="17" spans="1:15" ht="15" customHeight="1">
      <c r="A17" s="101"/>
      <c r="B17" s="12" t="s">
        <v>12</v>
      </c>
      <c r="C17" s="9">
        <v>636</v>
      </c>
      <c r="D17" s="5">
        <f>(Master!J16+Master!Y233)*Master!$AE$2</f>
        <v>9553</v>
      </c>
      <c r="E17" s="9">
        <v>546</v>
      </c>
      <c r="F17" s="5">
        <f>(Master!J56+Master!Y233)*Master!$AE$2</f>
        <v>7928</v>
      </c>
      <c r="G17" s="9">
        <v>456</v>
      </c>
      <c r="H17" s="5">
        <f>(Master!J96+Master!Y233)*Master!$AE$2</f>
        <v>6397</v>
      </c>
      <c r="I17" s="9">
        <v>456</v>
      </c>
      <c r="J17" s="5">
        <f>(Master!J136+Master!Y233)*Master!$AE$2</f>
        <v>8099</v>
      </c>
      <c r="K17" s="9">
        <v>546</v>
      </c>
      <c r="L17" s="5">
        <f>(Master!J176+Master!Y233)*Master!$AE$2</f>
        <v>8779</v>
      </c>
      <c r="M17" s="9">
        <v>456</v>
      </c>
      <c r="N17" s="7">
        <f>(Master!J216+Master!Y233)*Master!$AE$2</f>
        <v>7248</v>
      </c>
      <c r="O17" s="101"/>
    </row>
    <row r="18" spans="1:15" ht="15" customHeight="1">
      <c r="A18" s="101"/>
      <c r="B18" s="12" t="s">
        <v>13</v>
      </c>
      <c r="C18" s="8">
        <v>671</v>
      </c>
      <c r="D18" s="5">
        <f>(Master!J17+Master!Y234)*Master!$AE$2</f>
        <v>10033</v>
      </c>
      <c r="E18" s="8">
        <v>581</v>
      </c>
      <c r="F18" s="5">
        <f>(Master!J57+Master!Y234)*Master!$AE$2</f>
        <v>8408</v>
      </c>
      <c r="G18" s="8">
        <v>491</v>
      </c>
      <c r="H18" s="5">
        <f>(Master!J97+Master!Y234)*Master!$AE$2</f>
        <v>6877</v>
      </c>
      <c r="I18" s="8">
        <v>491</v>
      </c>
      <c r="J18" s="5">
        <f>(Master!J137+Master!Y234)*Master!$AE$2</f>
        <v>8579</v>
      </c>
      <c r="K18" s="8">
        <v>581</v>
      </c>
      <c r="L18" s="5">
        <f>(Master!J177+Master!Y234)*Master!$AE$2</f>
        <v>9259</v>
      </c>
      <c r="M18" s="8">
        <v>491</v>
      </c>
      <c r="N18" s="7">
        <f>(Master!J217+Master!Y234)*Master!$AE$2</f>
        <v>7728</v>
      </c>
      <c r="O18" s="101"/>
    </row>
    <row r="19" spans="1:15" ht="15" customHeight="1">
      <c r="A19" s="101"/>
      <c r="B19" s="12" t="s">
        <v>14</v>
      </c>
      <c r="C19" s="9">
        <v>706</v>
      </c>
      <c r="D19" s="5">
        <f>(Master!J18+Master!Y235)*Master!$AE$2</f>
        <v>10513</v>
      </c>
      <c r="E19" s="9">
        <v>616</v>
      </c>
      <c r="F19" s="5">
        <f>(Master!J58+Master!Y235)*Master!$AE$2</f>
        <v>8888</v>
      </c>
      <c r="G19" s="9">
        <v>526</v>
      </c>
      <c r="H19" s="5">
        <f>(Master!J98+Master!Y235)*Master!$AE$2</f>
        <v>7357</v>
      </c>
      <c r="I19" s="9">
        <v>526</v>
      </c>
      <c r="J19" s="5">
        <f>(Master!J138+Master!Y235)*Master!$AE$2</f>
        <v>9059</v>
      </c>
      <c r="K19" s="9">
        <v>616</v>
      </c>
      <c r="L19" s="5">
        <f>(Master!J178+Master!Y235)*Master!$AE$2</f>
        <v>9739</v>
      </c>
      <c r="M19" s="9">
        <v>526</v>
      </c>
      <c r="N19" s="7">
        <f>(Master!J218+Master!Y235)*Master!$AE$2</f>
        <v>8208</v>
      </c>
      <c r="O19" s="101"/>
    </row>
    <row r="20" spans="1:15" ht="15" customHeight="1">
      <c r="A20" s="101"/>
      <c r="B20" s="12" t="s">
        <v>15</v>
      </c>
      <c r="C20" s="8">
        <v>741</v>
      </c>
      <c r="D20" s="5">
        <f>(Master!J19+Master!Y236)*Master!$AE$2</f>
        <v>10993</v>
      </c>
      <c r="E20" s="8">
        <v>651</v>
      </c>
      <c r="F20" s="5">
        <f>(Master!J59+Master!Y236)*Master!$AE$2</f>
        <v>9368</v>
      </c>
      <c r="G20" s="8">
        <v>561</v>
      </c>
      <c r="H20" s="5">
        <f>(Master!J99+Master!Y236)*Master!$AE$2</f>
        <v>7837</v>
      </c>
      <c r="I20" s="8">
        <v>561</v>
      </c>
      <c r="J20" s="5">
        <f>(Master!J139+Master!Y236)*Master!$AE$2</f>
        <v>9539</v>
      </c>
      <c r="K20" s="8">
        <v>651</v>
      </c>
      <c r="L20" s="5">
        <f>(Master!J179+Master!Y236)*Master!$AE$2</f>
        <v>10219</v>
      </c>
      <c r="M20" s="8">
        <v>561</v>
      </c>
      <c r="N20" s="7">
        <f>(Master!J219+Master!Y236)*Master!$AE$2</f>
        <v>8688</v>
      </c>
      <c r="O20" s="101"/>
    </row>
    <row r="21" spans="1:15" ht="15" customHeight="1">
      <c r="A21" s="101"/>
      <c r="B21" s="12" t="s">
        <v>16</v>
      </c>
      <c r="C21" s="9">
        <v>776</v>
      </c>
      <c r="D21" s="5">
        <f>(Master!J20+Master!Y237)*Master!$AE$2</f>
        <v>11473</v>
      </c>
      <c r="E21" s="9">
        <v>686</v>
      </c>
      <c r="F21" s="5">
        <f>(Master!J60+Master!Y237)*Master!$AE$2</f>
        <v>9848</v>
      </c>
      <c r="G21" s="9">
        <v>596</v>
      </c>
      <c r="H21" s="5">
        <f>(Master!J100+Master!Y237)*Master!$AE$2</f>
        <v>8317</v>
      </c>
      <c r="I21" s="9">
        <v>596</v>
      </c>
      <c r="J21" s="5">
        <f>(Master!J140+Master!Y237)*Master!$AE$2</f>
        <v>10019</v>
      </c>
      <c r="K21" s="9">
        <v>686</v>
      </c>
      <c r="L21" s="5">
        <f>(Master!J180+Master!Y237)*Master!$AE$2</f>
        <v>10699</v>
      </c>
      <c r="M21" s="9">
        <v>596</v>
      </c>
      <c r="N21" s="7">
        <f>(Master!J220+Master!Y237)*Master!$AE$2</f>
        <v>9168</v>
      </c>
      <c r="O21" s="101"/>
    </row>
    <row r="22" spans="1:15" ht="15" customHeight="1">
      <c r="A22" s="101"/>
      <c r="B22" s="12" t="s">
        <v>17</v>
      </c>
      <c r="C22" s="8">
        <v>811</v>
      </c>
      <c r="D22" s="5">
        <f>(Master!J21+Master!Y238)*Master!$AE$2</f>
        <v>11953</v>
      </c>
      <c r="E22" s="8">
        <v>721</v>
      </c>
      <c r="F22" s="5">
        <f>(Master!J61+Master!Y238)*Master!$AE$2</f>
        <v>10328</v>
      </c>
      <c r="G22" s="8">
        <v>631</v>
      </c>
      <c r="H22" s="5">
        <f>(Master!J101+Master!Y238)*Master!$AE$2</f>
        <v>8797</v>
      </c>
      <c r="I22" s="8">
        <v>631</v>
      </c>
      <c r="J22" s="5">
        <f>(Master!J141+Master!Y238)*Master!$AE$2</f>
        <v>10499</v>
      </c>
      <c r="K22" s="8">
        <v>721</v>
      </c>
      <c r="L22" s="5">
        <f>(Master!J181+Master!Y238)*Master!$AE$2</f>
        <v>11179</v>
      </c>
      <c r="M22" s="8">
        <v>631</v>
      </c>
      <c r="N22" s="7">
        <f>(Master!J221+Master!Y238)*Master!$AE$2</f>
        <v>9648</v>
      </c>
      <c r="O22" s="101"/>
    </row>
    <row r="23" spans="1:15" ht="15" customHeight="1">
      <c r="A23" s="101"/>
      <c r="B23" s="12" t="s">
        <v>18</v>
      </c>
      <c r="C23" s="9">
        <v>846</v>
      </c>
      <c r="D23" s="5">
        <f>(Master!J22+Master!Y239)*Master!$AE$2</f>
        <v>12433</v>
      </c>
      <c r="E23" s="9">
        <v>756</v>
      </c>
      <c r="F23" s="5">
        <f>(Master!J62+Master!Y239)*Master!$AE$2</f>
        <v>10808</v>
      </c>
      <c r="G23" s="9">
        <v>666</v>
      </c>
      <c r="H23" s="5">
        <f>(Master!J102+Master!Y239)*Master!$AE$2</f>
        <v>9277</v>
      </c>
      <c r="I23" s="9">
        <v>666</v>
      </c>
      <c r="J23" s="5">
        <f>(Master!J142+Master!Y239)*Master!$AE$2</f>
        <v>10979</v>
      </c>
      <c r="K23" s="9">
        <v>756</v>
      </c>
      <c r="L23" s="5">
        <f>(Master!J182+Master!Y239)*Master!$AE$2</f>
        <v>11659</v>
      </c>
      <c r="M23" s="9">
        <v>666</v>
      </c>
      <c r="N23" s="7">
        <f>(Master!J222+Master!Y239)*Master!$AE$2</f>
        <v>10128</v>
      </c>
      <c r="O23" s="101"/>
    </row>
    <row r="24" spans="1:15" ht="15" customHeight="1">
      <c r="A24" s="101"/>
      <c r="B24" s="12" t="s">
        <v>19</v>
      </c>
      <c r="C24" s="8">
        <v>881</v>
      </c>
      <c r="D24" s="5">
        <f>(Master!J23+Master!Y240)*Master!$AE$2</f>
        <v>12914</v>
      </c>
      <c r="E24" s="8">
        <v>791</v>
      </c>
      <c r="F24" s="5">
        <f>(Master!J63+Master!Y240)*Master!$AE$2</f>
        <v>11289</v>
      </c>
      <c r="G24" s="8">
        <v>701</v>
      </c>
      <c r="H24" s="5">
        <f>(Master!J103+Master!Y240)*Master!$AE$2</f>
        <v>9758</v>
      </c>
      <c r="I24" s="8">
        <v>701</v>
      </c>
      <c r="J24" s="5">
        <f>(Master!J143+Master!Y240)*Master!$AE$2</f>
        <v>11460</v>
      </c>
      <c r="K24" s="8">
        <v>791</v>
      </c>
      <c r="L24" s="5">
        <f>(Master!J183+Master!Y240)*Master!$AE$2</f>
        <v>12140</v>
      </c>
      <c r="M24" s="8">
        <v>701</v>
      </c>
      <c r="N24" s="7">
        <f>(Master!J223+Master!Y240)*Master!$AE$2</f>
        <v>10609</v>
      </c>
      <c r="O24" s="101"/>
    </row>
    <row r="25" spans="1:15" ht="15" customHeight="1">
      <c r="A25" s="101"/>
      <c r="B25" s="12" t="s">
        <v>20</v>
      </c>
      <c r="C25" s="9">
        <v>916</v>
      </c>
      <c r="D25" s="5">
        <f>(Master!J24+Master!Y241)*Master!$AE$2</f>
        <v>13394</v>
      </c>
      <c r="E25" s="9">
        <v>826</v>
      </c>
      <c r="F25" s="5">
        <f>(Master!J64+Master!Y241)*Master!$AE$2</f>
        <v>11769</v>
      </c>
      <c r="G25" s="9">
        <v>736</v>
      </c>
      <c r="H25" s="5">
        <f>(Master!J104+Master!Y241)*Master!$AE$2</f>
        <v>10238</v>
      </c>
      <c r="I25" s="9">
        <v>736</v>
      </c>
      <c r="J25" s="5">
        <f>(Master!J144+Master!Y241)*Master!$AE$2</f>
        <v>11940</v>
      </c>
      <c r="K25" s="9">
        <v>826</v>
      </c>
      <c r="L25" s="5">
        <f>(Master!J184+Master!Y241)*Master!$AE$2</f>
        <v>12620</v>
      </c>
      <c r="M25" s="9">
        <v>736</v>
      </c>
      <c r="N25" s="7">
        <f>(Master!J224+Master!Y241)*Master!$AE$2</f>
        <v>11089</v>
      </c>
      <c r="O25" s="101"/>
    </row>
    <row r="26" spans="1:15" ht="15" customHeight="1">
      <c r="A26" s="101"/>
      <c r="B26" s="12" t="s">
        <v>21</v>
      </c>
      <c r="C26" s="8">
        <v>951</v>
      </c>
      <c r="D26" s="5">
        <f>(Master!J25+Master!Y242)*Master!$AE$2</f>
        <v>13874</v>
      </c>
      <c r="E26" s="8">
        <v>861</v>
      </c>
      <c r="F26" s="5">
        <f>(Master!J65+Master!Y242)*Master!$AE$2</f>
        <v>12249</v>
      </c>
      <c r="G26" s="8">
        <v>771</v>
      </c>
      <c r="H26" s="5">
        <f>(Master!J105+Master!Y242)*Master!$AE$2</f>
        <v>10718</v>
      </c>
      <c r="I26" s="8">
        <v>771</v>
      </c>
      <c r="J26" s="5">
        <f>(Master!J145+Master!Y242)*Master!$AE$2</f>
        <v>12420</v>
      </c>
      <c r="K26" s="8">
        <v>861</v>
      </c>
      <c r="L26" s="5">
        <f>(Master!J185+Master!Y242)*Master!$AE$2</f>
        <v>13100</v>
      </c>
      <c r="M26" s="8">
        <v>771</v>
      </c>
      <c r="N26" s="7">
        <f>(Master!J225+Master!Y242)*Master!$AE$2</f>
        <v>11569</v>
      </c>
      <c r="O26" s="101"/>
    </row>
    <row r="27" spans="1:15" ht="15" customHeight="1">
      <c r="A27" s="101"/>
      <c r="B27" s="12" t="s">
        <v>22</v>
      </c>
      <c r="C27" s="9">
        <v>986</v>
      </c>
      <c r="D27" s="5">
        <f>(Master!J26+Master!Y243)*Master!$AE$2</f>
        <v>14354</v>
      </c>
      <c r="E27" s="9">
        <v>896</v>
      </c>
      <c r="F27" s="5">
        <f>(Master!J66+Master!Y243)*Master!$AE$2</f>
        <v>12729</v>
      </c>
      <c r="G27" s="9">
        <v>806</v>
      </c>
      <c r="H27" s="5">
        <f>(Master!J106+Master!Y243)*Master!$AE$2</f>
        <v>11198</v>
      </c>
      <c r="I27" s="9">
        <v>806</v>
      </c>
      <c r="J27" s="5">
        <f>(Master!J146+Master!Y243)*Master!$AE$2</f>
        <v>12900</v>
      </c>
      <c r="K27" s="9">
        <v>896</v>
      </c>
      <c r="L27" s="5">
        <f>(Master!J186+Master!Y243)*Master!$AE$2</f>
        <v>13580</v>
      </c>
      <c r="M27" s="9">
        <v>806</v>
      </c>
      <c r="N27" s="7">
        <f>(Master!J226+Master!Y243)*Master!$AE$2</f>
        <v>12049</v>
      </c>
      <c r="O27" s="101"/>
    </row>
    <row r="28" spans="1:15" ht="15" customHeight="1">
      <c r="A28" s="101"/>
      <c r="B28" s="12" t="s">
        <v>23</v>
      </c>
      <c r="C28" s="8">
        <v>1021</v>
      </c>
      <c r="D28" s="5">
        <f>(Master!J27+Master!Y244)*Master!$AE$2</f>
        <v>14834</v>
      </c>
      <c r="E28" s="8">
        <v>931</v>
      </c>
      <c r="F28" s="5">
        <f>(Master!J67+Master!Y244)*Master!$AE$2</f>
        <v>13209</v>
      </c>
      <c r="G28" s="8">
        <v>841</v>
      </c>
      <c r="H28" s="5">
        <f>(Master!J107+Master!Y244)*Master!$AE$2</f>
        <v>11678</v>
      </c>
      <c r="I28" s="8">
        <v>841</v>
      </c>
      <c r="J28" s="5">
        <f>(Master!J147+Master!Y244)*Master!$AE$2</f>
        <v>13380</v>
      </c>
      <c r="K28" s="8">
        <v>931</v>
      </c>
      <c r="L28" s="5">
        <f>(Master!J187+Master!Y244)*Master!$AE$2</f>
        <v>14060</v>
      </c>
      <c r="M28" s="8">
        <v>841</v>
      </c>
      <c r="N28" s="7">
        <f>(Master!J227+Master!Y244)*Master!$AE$2</f>
        <v>12529</v>
      </c>
      <c r="O28" s="101"/>
    </row>
    <row r="29" spans="1:15" ht="15" customHeight="1">
      <c r="A29" s="101"/>
      <c r="B29" s="12" t="s">
        <v>24</v>
      </c>
      <c r="C29" s="9">
        <v>1056</v>
      </c>
      <c r="D29" s="5">
        <f>(Master!J28+Master!Y245)*Master!$AE$2</f>
        <v>15314</v>
      </c>
      <c r="E29" s="9">
        <v>966</v>
      </c>
      <c r="F29" s="5">
        <f>(Master!J68+Master!Y245)*Master!$AE$2</f>
        <v>13689</v>
      </c>
      <c r="G29" s="9">
        <v>876</v>
      </c>
      <c r="H29" s="5">
        <f>(Master!J108+Master!Y245)*Master!$AE$2</f>
        <v>12158</v>
      </c>
      <c r="I29" s="9">
        <v>876</v>
      </c>
      <c r="J29" s="5">
        <f>(Master!J148+Master!Y245)*Master!$AE$2</f>
        <v>13860</v>
      </c>
      <c r="K29" s="9">
        <v>966</v>
      </c>
      <c r="L29" s="5">
        <f>(Master!J188+Master!Y245)*Master!$AE$2</f>
        <v>14540</v>
      </c>
      <c r="M29" s="9">
        <v>876</v>
      </c>
      <c r="N29" s="7">
        <f>(Master!J228+Master!Y245)*Master!$AE$2</f>
        <v>13009</v>
      </c>
      <c r="O29" s="101"/>
    </row>
    <row r="30" spans="1:15" ht="15" customHeight="1">
      <c r="A30" s="101"/>
      <c r="B30" s="12" t="s">
        <v>25</v>
      </c>
      <c r="C30" s="3">
        <v>1091</v>
      </c>
      <c r="D30" s="5">
        <f>(Master!J29+Master!Y246)*Master!$AE$2</f>
        <v>15794</v>
      </c>
      <c r="E30" s="8">
        <v>1001</v>
      </c>
      <c r="F30" s="5">
        <f>(Master!J69+Master!Y246)*Master!$AE$2</f>
        <v>14169</v>
      </c>
      <c r="G30" s="8">
        <v>911</v>
      </c>
      <c r="H30" s="5">
        <f>(Master!J109+Master!Y246)*Master!$AE$2</f>
        <v>12638</v>
      </c>
      <c r="I30" s="8">
        <v>911</v>
      </c>
      <c r="J30" s="5">
        <f>(Master!J149+Master!Y246)*Master!$AE$2</f>
        <v>14340</v>
      </c>
      <c r="K30" s="8">
        <v>1001</v>
      </c>
      <c r="L30" s="5">
        <f>(Master!J189+Master!Y246)*Master!$AE$2</f>
        <v>15020</v>
      </c>
      <c r="M30" s="8">
        <v>911</v>
      </c>
      <c r="N30" s="7">
        <f>(Master!J229+Master!Y246)*Master!$AE$2</f>
        <v>13489</v>
      </c>
      <c r="O30" s="101"/>
    </row>
    <row r="31" spans="1:15" ht="15" customHeight="1">
      <c r="A31" s="101"/>
      <c r="B31" s="12" t="s">
        <v>26</v>
      </c>
      <c r="C31" s="4">
        <v>1126</v>
      </c>
      <c r="D31" s="5">
        <f>(Master!J30+Master!Y247)*Master!$AE$2</f>
        <v>16274</v>
      </c>
      <c r="E31" s="9">
        <v>1036</v>
      </c>
      <c r="F31" s="5">
        <f>(Master!J70+Master!Y247)*Master!$AE$2</f>
        <v>14649</v>
      </c>
      <c r="G31" s="9">
        <v>946</v>
      </c>
      <c r="H31" s="5">
        <f>(Master!J110+Master!Y247)*Master!$AE$2</f>
        <v>13118</v>
      </c>
      <c r="I31" s="9">
        <v>946</v>
      </c>
      <c r="J31" s="5">
        <f>(Master!J150+Master!Y247)*Master!$AE$2</f>
        <v>14820</v>
      </c>
      <c r="K31" s="9">
        <v>1036</v>
      </c>
      <c r="L31" s="5">
        <f>(Master!J190+Master!Y247)*Master!$AE$2</f>
        <v>15500</v>
      </c>
      <c r="M31" s="9">
        <v>946</v>
      </c>
      <c r="N31" s="7">
        <f>(Master!J230+Master!Y247)*Master!$AE$2</f>
        <v>13969</v>
      </c>
      <c r="O31" s="101"/>
    </row>
    <row r="32" spans="1:15" ht="15" customHeight="1">
      <c r="A32" s="101"/>
      <c r="B32" s="12" t="s">
        <v>27</v>
      </c>
      <c r="C32" s="3">
        <v>1161</v>
      </c>
      <c r="D32" s="5">
        <f>(Master!J31+Master!Y248)*Master!$AE$2</f>
        <v>16754</v>
      </c>
      <c r="E32" s="8">
        <v>1071</v>
      </c>
      <c r="F32" s="5">
        <f>(Master!J71+Master!Y248)*Master!$AE$2</f>
        <v>15129</v>
      </c>
      <c r="G32" s="8">
        <v>981</v>
      </c>
      <c r="H32" s="5">
        <f>(Master!J111+Master!Y248)*Master!$AE$2</f>
        <v>13598</v>
      </c>
      <c r="I32" s="8">
        <v>981</v>
      </c>
      <c r="J32" s="5">
        <f>(Master!J151+Master!Y248)*Master!$AE$2</f>
        <v>15300</v>
      </c>
      <c r="K32" s="8">
        <v>1071</v>
      </c>
      <c r="L32" s="5">
        <f>(Master!J191+Master!Y248)*Master!$AE$2</f>
        <v>15980</v>
      </c>
      <c r="M32" s="8">
        <v>981</v>
      </c>
      <c r="N32" s="7">
        <f>(Master!J231+Master!Y248)*Master!$AE$2</f>
        <v>14449</v>
      </c>
      <c r="O32" s="101"/>
    </row>
    <row r="33" spans="1:22" ht="15" customHeight="1">
      <c r="A33" s="101"/>
      <c r="B33" s="12" t="s">
        <v>28</v>
      </c>
      <c r="C33" s="4">
        <v>1196</v>
      </c>
      <c r="D33" s="5">
        <f>(Master!J32+Master!Y249)*Master!$AE$2</f>
        <v>17234</v>
      </c>
      <c r="E33" s="9">
        <v>1106</v>
      </c>
      <c r="F33" s="5">
        <f>(Master!J72+Master!Y249)*Master!$AE$2</f>
        <v>15609</v>
      </c>
      <c r="G33" s="9">
        <v>1016</v>
      </c>
      <c r="H33" s="5">
        <f>(Master!J112+Master!Y249)*Master!$AE$2</f>
        <v>14078</v>
      </c>
      <c r="I33" s="9">
        <v>1016</v>
      </c>
      <c r="J33" s="5">
        <f>(Master!J152+Master!Y249)*Master!$AE$2</f>
        <v>15780</v>
      </c>
      <c r="K33" s="9">
        <v>1106</v>
      </c>
      <c r="L33" s="5">
        <f>(Master!J192+Master!Y249)*Master!$AE$2</f>
        <v>16460</v>
      </c>
      <c r="M33" s="9">
        <v>1016</v>
      </c>
      <c r="N33" s="7">
        <f>(Master!J232+Master!Y249)*Master!$AE$2</f>
        <v>14929</v>
      </c>
      <c r="O33" s="101"/>
    </row>
    <row r="34" spans="1:22" ht="15" customHeight="1">
      <c r="A34" s="101"/>
      <c r="B34" s="12" t="s">
        <v>29</v>
      </c>
      <c r="C34" s="3">
        <v>1232</v>
      </c>
      <c r="D34" s="5">
        <f>(Master!J33+Master!Y250)*Master!$AE$2</f>
        <v>17714</v>
      </c>
      <c r="E34" s="8">
        <v>1142</v>
      </c>
      <c r="F34" s="5">
        <f>(Master!J73+Master!Y250)*Master!$AE$2</f>
        <v>16089</v>
      </c>
      <c r="G34" s="8">
        <v>1052</v>
      </c>
      <c r="H34" s="5">
        <f>(Master!J113+Master!Y250)*Master!$AE$2</f>
        <v>14558</v>
      </c>
      <c r="I34" s="8">
        <v>1052</v>
      </c>
      <c r="J34" s="5">
        <f>(Master!J153+Master!Y250)*Master!$AE$2</f>
        <v>16260</v>
      </c>
      <c r="K34" s="8">
        <v>1142</v>
      </c>
      <c r="L34" s="5">
        <f>(Master!J193+Master!Y250)*Master!$AE$2</f>
        <v>16940</v>
      </c>
      <c r="M34" s="8">
        <v>1052</v>
      </c>
      <c r="N34" s="7">
        <f>(Master!J233+Master!Y250)*Master!$AE$2</f>
        <v>15409</v>
      </c>
      <c r="O34" s="101"/>
    </row>
    <row r="35" spans="1:22" ht="15" customHeight="1">
      <c r="A35" s="101"/>
      <c r="B35" s="12" t="s">
        <v>30</v>
      </c>
      <c r="C35" s="4">
        <v>1267</v>
      </c>
      <c r="D35" s="5">
        <f>(Master!J34+Master!Y251)*Master!$AE$2</f>
        <v>18194</v>
      </c>
      <c r="E35" s="9">
        <v>1177</v>
      </c>
      <c r="F35" s="5">
        <f>(Master!J74+Master!Y251)*Master!$AE$2</f>
        <v>16569</v>
      </c>
      <c r="G35" s="9">
        <v>1087</v>
      </c>
      <c r="H35" s="5">
        <f>(Master!J114+Master!Y251)*Master!$AE$2</f>
        <v>15038</v>
      </c>
      <c r="I35" s="9">
        <v>1087</v>
      </c>
      <c r="J35" s="5">
        <f>(Master!J154+Master!Y251)*Master!$AE$2</f>
        <v>16740</v>
      </c>
      <c r="K35" s="9">
        <v>1177</v>
      </c>
      <c r="L35" s="5">
        <f>(Master!J194+Master!Y251)*Master!$AE$2</f>
        <v>17420</v>
      </c>
      <c r="M35" s="9">
        <v>1087</v>
      </c>
      <c r="N35" s="7">
        <f>(Master!J234+Master!Y251)*Master!$AE$2</f>
        <v>15889</v>
      </c>
      <c r="O35" s="101"/>
    </row>
    <row r="36" spans="1:22" ht="15" customHeight="1">
      <c r="A36" s="101"/>
      <c r="B36" s="12" t="s">
        <v>31</v>
      </c>
      <c r="C36" s="3">
        <v>1302</v>
      </c>
      <c r="D36" s="5">
        <f>(Master!J35+Master!Y252)*Master!$AE$2</f>
        <v>18674</v>
      </c>
      <c r="E36" s="8">
        <v>1212</v>
      </c>
      <c r="F36" s="5">
        <f>(Master!J75+Master!Y252)*Master!$AE$2</f>
        <v>17049</v>
      </c>
      <c r="G36" s="8">
        <v>1122</v>
      </c>
      <c r="H36" s="5">
        <f>(Master!J115+Master!Y252)*Master!$AE$2</f>
        <v>15518</v>
      </c>
      <c r="I36" s="8">
        <v>1122</v>
      </c>
      <c r="J36" s="5">
        <f>(Master!J155+Master!Y252)*Master!$AE$2</f>
        <v>17220</v>
      </c>
      <c r="K36" s="8">
        <v>1212</v>
      </c>
      <c r="L36" s="5">
        <f>(Master!J195+Master!Y252)*Master!$AE$2</f>
        <v>17900</v>
      </c>
      <c r="M36" s="8">
        <v>1122</v>
      </c>
      <c r="N36" s="7">
        <f>(Master!J235+Master!Y252)*Master!$AE$2</f>
        <v>16369</v>
      </c>
      <c r="O36" s="101"/>
    </row>
    <row r="37" spans="1:22" ht="15" customHeight="1">
      <c r="A37" s="101"/>
      <c r="B37" s="12" t="s">
        <v>32</v>
      </c>
      <c r="C37" s="4">
        <v>1337</v>
      </c>
      <c r="D37" s="5">
        <f>(Master!J36+Master!Y253)*Master!$AE$2</f>
        <v>19154</v>
      </c>
      <c r="E37" s="9">
        <v>1247</v>
      </c>
      <c r="F37" s="5">
        <f>(Master!J76+Master!Y253)*Master!$AE$2</f>
        <v>17529</v>
      </c>
      <c r="G37" s="9">
        <v>1157</v>
      </c>
      <c r="H37" s="5">
        <f>(Master!J116+Master!Y253)*Master!$AE$2</f>
        <v>15998</v>
      </c>
      <c r="I37" s="9">
        <v>1157</v>
      </c>
      <c r="J37" s="5">
        <f>(Master!J156+Master!Y253)*Master!$AE$2</f>
        <v>17700</v>
      </c>
      <c r="K37" s="9">
        <v>1247</v>
      </c>
      <c r="L37" s="5">
        <f>(Master!J196+Master!Y253)*Master!$AE$2</f>
        <v>18380</v>
      </c>
      <c r="M37" s="9">
        <v>1157</v>
      </c>
      <c r="N37" s="7">
        <f>(Master!J236+Master!Y253)*Master!$AE$2</f>
        <v>16849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1372</v>
      </c>
      <c r="D38" s="5">
        <f>(Master!J37+Master!Y254)*Master!$AE$2</f>
        <v>19635</v>
      </c>
      <c r="E38" s="8">
        <v>1282</v>
      </c>
      <c r="F38" s="5">
        <f>(Master!J77+Master!Y254)*Master!$AE$2</f>
        <v>18010</v>
      </c>
      <c r="G38" s="8">
        <v>1192</v>
      </c>
      <c r="H38" s="5">
        <f>(Master!J117+Master!Y254)*Master!$AE$2</f>
        <v>16479</v>
      </c>
      <c r="I38" s="8">
        <v>1192</v>
      </c>
      <c r="J38" s="5">
        <f>(Master!J157+Master!Y254)*Master!$AE$2</f>
        <v>18181</v>
      </c>
      <c r="K38" s="8">
        <v>1282</v>
      </c>
      <c r="L38" s="5">
        <f>(Master!J197+Master!Y254)*Master!$AE$2</f>
        <v>18861</v>
      </c>
      <c r="M38" s="8">
        <v>1192</v>
      </c>
      <c r="N38" s="7">
        <f>(Master!J237+Master!Y254)*Master!$AE$2</f>
        <v>17330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1407</v>
      </c>
      <c r="D39" s="5">
        <f>(Master!J38+Master!Y255)*Master!$AE$2</f>
        <v>20115</v>
      </c>
      <c r="E39" s="16">
        <v>1317</v>
      </c>
      <c r="F39" s="5">
        <f>(Master!J78+Master!Y255)*Master!$AE$2</f>
        <v>18490</v>
      </c>
      <c r="G39" s="16">
        <v>1227</v>
      </c>
      <c r="H39" s="5">
        <f>(Master!J118+Master!Y255)*Master!$AE$2</f>
        <v>16959</v>
      </c>
      <c r="I39" s="16">
        <v>1227</v>
      </c>
      <c r="J39" s="5">
        <f>(Master!J158+Master!Y255)*Master!$AE$2</f>
        <v>18661</v>
      </c>
      <c r="K39" s="16">
        <v>1317</v>
      </c>
      <c r="L39" s="5">
        <f>(Master!J198+Master!Y255)*Master!$AE$2</f>
        <v>19341</v>
      </c>
      <c r="M39" s="16">
        <v>1227</v>
      </c>
      <c r="N39" s="7">
        <f>(Master!J238+Master!Y255)*Master!$AE$2</f>
        <v>17810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(Master!AA17)*Master!$AE$2</f>
        <v>2213</v>
      </c>
      <c r="G42" s="291"/>
      <c r="H42" s="101"/>
      <c r="I42" s="260" t="s">
        <v>544</v>
      </c>
      <c r="J42" s="261"/>
      <c r="K42" s="261"/>
      <c r="L42" s="262"/>
      <c r="M42" s="290">
        <f>(Master!AE17)*Master!$AE$2</f>
        <v>721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(Master!AB17)*Master!$AE$2</f>
        <v>970</v>
      </c>
      <c r="G43" s="276"/>
      <c r="H43" s="101"/>
      <c r="I43" s="263" t="s">
        <v>45</v>
      </c>
      <c r="J43" s="264"/>
      <c r="K43" s="264"/>
      <c r="L43" s="265"/>
      <c r="M43" s="275">
        <f>(Master!AF17)*Master!$AE$2</f>
        <v>989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(Master!AH17)*Master!$AE$2</f>
        <v>3320</v>
      </c>
      <c r="G44" s="301"/>
      <c r="H44" s="101"/>
      <c r="I44" s="272" t="s">
        <v>74</v>
      </c>
      <c r="J44" s="273"/>
      <c r="K44" s="273"/>
      <c r="L44" s="274"/>
      <c r="M44" s="277">
        <f>(Master!AI17)*Master!$AE$2</f>
        <v>864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(Master!AD17)*Master!$AE$2</f>
        <v>2075</v>
      </c>
      <c r="G47" s="303"/>
      <c r="H47" s="101"/>
      <c r="I47" s="304" t="s">
        <v>55</v>
      </c>
      <c r="J47" s="305"/>
      <c r="K47" s="305"/>
      <c r="L47" s="305"/>
      <c r="M47" s="305"/>
      <c r="N47" s="306"/>
      <c r="O47" s="101"/>
    </row>
    <row r="48" spans="1:22" ht="15" customHeight="1">
      <c r="A48" s="101"/>
      <c r="B48" s="296" t="s">
        <v>551</v>
      </c>
      <c r="C48" s="297"/>
      <c r="D48" s="297"/>
      <c r="E48" s="298"/>
      <c r="F48" s="316">
        <f>(Master!AJ17)*Master!$AE$2</f>
        <v>2672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(Master!AK17)*Master!$AE$2</f>
        <v>2220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KVCttBhmK6YDUBNqlSk3qEhzPOVula/XAwCqHg+1JbP8PFsf+48T2nFPAKMT6LEDkPh1nynKQHR9nh1b45PsZg==" saltValue="GH8vmTf2aUfnRoi5YZkmzw==" spinCount="100000" sheet="1" objects="1" scenarios="1"/>
  <mergeCells count="34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2D27210-1DFB-4AF4-93A7-1DAA2C5B1306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A77F9C4D-01E2-423E-883B-3BEEE963C54E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19386244-5BBB-4E72-9146-E4F9F4068C3F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7170CE49-14EE-4415-A10C-73A7D43941F1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V51"/>
  <sheetViews>
    <sheetView zoomScaleNormal="100" workbookViewId="0">
      <selection activeCell="B3" sqref="B3:N3"/>
    </sheetView>
  </sheetViews>
  <sheetFormatPr defaultColWidth="0" defaultRowHeight="13.2" zeroHeight="1"/>
  <cols>
    <col min="1" max="1" width="1.55468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62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261</v>
      </c>
      <c r="D6" s="5">
        <f>(Master!K5+Master!Y257)*Master!$AE$2</f>
        <v>5041</v>
      </c>
      <c r="E6" s="8">
        <v>171</v>
      </c>
      <c r="F6" s="5">
        <f>(Master!K45+Master!Y257)*Master!$AE$2</f>
        <v>3117</v>
      </c>
      <c r="G6" s="8">
        <v>81</v>
      </c>
      <c r="H6" s="5">
        <f>(Master!K85+Master!Y257)*Master!$AE$2</f>
        <v>1309</v>
      </c>
      <c r="I6" s="8">
        <v>86</v>
      </c>
      <c r="J6" s="5">
        <f>(Master!K125+Master!Y257)*Master!$AE$2</f>
        <v>3403</v>
      </c>
      <c r="K6" s="8">
        <v>176</v>
      </c>
      <c r="L6" s="5">
        <f>(Master!K165+Master!Y257)*Master!$AE$2</f>
        <v>4164</v>
      </c>
      <c r="M6" s="8">
        <v>86</v>
      </c>
      <c r="N6" s="7">
        <f>(Master!K205+Master!Y257)*Master!$AE$2</f>
        <v>2356</v>
      </c>
      <c r="O6" s="101"/>
    </row>
    <row r="7" spans="1:15" ht="15" customHeight="1">
      <c r="A7" s="101"/>
      <c r="B7" s="12" t="s">
        <v>2</v>
      </c>
      <c r="C7" s="9">
        <v>301</v>
      </c>
      <c r="D7" s="5">
        <f>(Master!K6+Master!Y258)*Master!$AE$2</f>
        <v>5604</v>
      </c>
      <c r="E7" s="9">
        <v>211</v>
      </c>
      <c r="F7" s="5">
        <f>(Master!K46+Master!Y258)*Master!$AE$2</f>
        <v>3680</v>
      </c>
      <c r="G7" s="9">
        <v>121</v>
      </c>
      <c r="H7" s="5">
        <f>(Master!K86+Master!Y258)*Master!$AE$2</f>
        <v>1872</v>
      </c>
      <c r="I7" s="9">
        <v>129</v>
      </c>
      <c r="J7" s="5">
        <f>(Master!K126+Master!Y258)*Master!$AE$2</f>
        <v>3966</v>
      </c>
      <c r="K7" s="9">
        <v>219</v>
      </c>
      <c r="L7" s="5">
        <f>(Master!K166+Master!Y258)*Master!$AE$2</f>
        <v>4727</v>
      </c>
      <c r="M7" s="9">
        <v>129</v>
      </c>
      <c r="N7" s="7">
        <f>(Master!K206+Master!Y258)*Master!$AE$2</f>
        <v>2919</v>
      </c>
      <c r="O7" s="101"/>
    </row>
    <row r="8" spans="1:15" ht="15" customHeight="1">
      <c r="A8" s="101"/>
      <c r="B8" s="12" t="s">
        <v>3</v>
      </c>
      <c r="C8" s="8">
        <v>341</v>
      </c>
      <c r="D8" s="5">
        <f>(Master!K7+Master!Y259)*Master!$AE$2</f>
        <v>6167</v>
      </c>
      <c r="E8" s="8">
        <v>251</v>
      </c>
      <c r="F8" s="5">
        <f>(Master!K47+Master!Y259)*Master!$AE$2</f>
        <v>4243</v>
      </c>
      <c r="G8" s="8">
        <v>161</v>
      </c>
      <c r="H8" s="5">
        <f>(Master!K87+Master!Y259)*Master!$AE$2</f>
        <v>2435</v>
      </c>
      <c r="I8" s="8">
        <v>172</v>
      </c>
      <c r="J8" s="5">
        <f>(Master!K127+Master!Y259)*Master!$AE$2</f>
        <v>4529</v>
      </c>
      <c r="K8" s="8">
        <v>262</v>
      </c>
      <c r="L8" s="5">
        <f>(Master!K167+Master!Y259)*Master!$AE$2</f>
        <v>5290</v>
      </c>
      <c r="M8" s="8">
        <v>172</v>
      </c>
      <c r="N8" s="7">
        <f>(Master!K207+Master!Y259)*Master!$AE$2</f>
        <v>3482</v>
      </c>
      <c r="O8" s="101"/>
    </row>
    <row r="9" spans="1:15" ht="15" customHeight="1">
      <c r="A9" s="101"/>
      <c r="B9" s="12" t="s">
        <v>4</v>
      </c>
      <c r="C9" s="9">
        <v>381</v>
      </c>
      <c r="D9" s="5">
        <f>(Master!K8+Master!Y260)*Master!$AE$2</f>
        <v>6729</v>
      </c>
      <c r="E9" s="9">
        <v>291</v>
      </c>
      <c r="F9" s="5">
        <f>(Master!K48+Master!Y260)*Master!$AE$2</f>
        <v>4805</v>
      </c>
      <c r="G9" s="9">
        <v>202</v>
      </c>
      <c r="H9" s="5">
        <f>(Master!K88+Master!Y260)*Master!$AE$2</f>
        <v>2997</v>
      </c>
      <c r="I9" s="9">
        <v>215</v>
      </c>
      <c r="J9" s="5">
        <f>(Master!K128+Master!Y260)*Master!$AE$2</f>
        <v>5091</v>
      </c>
      <c r="K9" s="9">
        <v>305</v>
      </c>
      <c r="L9" s="5">
        <f>(Master!K168+Master!Y260)*Master!$AE$2</f>
        <v>5852</v>
      </c>
      <c r="M9" s="9">
        <v>215</v>
      </c>
      <c r="N9" s="7">
        <f>(Master!K208+Master!Y260)*Master!$AE$2</f>
        <v>4044</v>
      </c>
      <c r="O9" s="101"/>
    </row>
    <row r="10" spans="1:15" ht="15" customHeight="1">
      <c r="A10" s="101"/>
      <c r="B10" s="12" t="s">
        <v>5</v>
      </c>
      <c r="C10" s="8">
        <v>422</v>
      </c>
      <c r="D10" s="5">
        <f>(Master!K9+Master!Y261)*Master!$AE$2</f>
        <v>7292</v>
      </c>
      <c r="E10" s="8">
        <v>332</v>
      </c>
      <c r="F10" s="5">
        <f>(Master!K49+Master!Y261)*Master!$AE$2</f>
        <v>5368</v>
      </c>
      <c r="G10" s="8">
        <v>242</v>
      </c>
      <c r="H10" s="5">
        <f>(Master!K89+Master!Y261)*Master!$AE$2</f>
        <v>3560</v>
      </c>
      <c r="I10" s="8">
        <v>258</v>
      </c>
      <c r="J10" s="5">
        <f>(Master!K129+Master!Y261)*Master!$AE$2</f>
        <v>5654</v>
      </c>
      <c r="K10" s="8">
        <v>348</v>
      </c>
      <c r="L10" s="5">
        <f>(Master!K169+Master!Y261)*Master!$AE$2</f>
        <v>6415</v>
      </c>
      <c r="M10" s="8">
        <v>258</v>
      </c>
      <c r="N10" s="7">
        <f>(Master!K209+Master!Y261)*Master!$AE$2</f>
        <v>4607</v>
      </c>
      <c r="O10" s="101"/>
    </row>
    <row r="11" spans="1:15" ht="15" customHeight="1">
      <c r="A11" s="101"/>
      <c r="B11" s="12" t="s">
        <v>6</v>
      </c>
      <c r="C11" s="9">
        <v>462</v>
      </c>
      <c r="D11" s="5">
        <f>(Master!K10+Master!Y262)*Master!$AE$2</f>
        <v>7855</v>
      </c>
      <c r="E11" s="9">
        <v>372</v>
      </c>
      <c r="F11" s="5">
        <f>(Master!K50+Master!Y262)*Master!$AE$2</f>
        <v>5931</v>
      </c>
      <c r="G11" s="9">
        <v>282</v>
      </c>
      <c r="H11" s="5">
        <f>(Master!K90+Master!Y262)*Master!$AE$2</f>
        <v>4123</v>
      </c>
      <c r="I11" s="9">
        <v>301</v>
      </c>
      <c r="J11" s="5">
        <f>(Master!K130+Master!Y262)*Master!$AE$2</f>
        <v>6217</v>
      </c>
      <c r="K11" s="9">
        <v>391</v>
      </c>
      <c r="L11" s="5">
        <f>(Master!K170+Master!Y262)*Master!$AE$2</f>
        <v>6978</v>
      </c>
      <c r="M11" s="9">
        <v>301</v>
      </c>
      <c r="N11" s="7">
        <f>(Master!K210+Master!Y262)*Master!$AE$2</f>
        <v>5170</v>
      </c>
      <c r="O11" s="101"/>
    </row>
    <row r="12" spans="1:15" ht="15" customHeight="1">
      <c r="A12" s="101"/>
      <c r="B12" s="12" t="s">
        <v>7</v>
      </c>
      <c r="C12" s="8">
        <v>502</v>
      </c>
      <c r="D12" s="5">
        <f>(Master!K11+Master!Y263)*Master!$AE$2</f>
        <v>8417</v>
      </c>
      <c r="E12" s="8">
        <v>412</v>
      </c>
      <c r="F12" s="5">
        <f>(Master!K51+Master!Y263)*Master!$AE$2</f>
        <v>6493</v>
      </c>
      <c r="G12" s="8">
        <v>322</v>
      </c>
      <c r="H12" s="5">
        <f>(Master!K91+Master!Y263)*Master!$AE$2</f>
        <v>4685</v>
      </c>
      <c r="I12" s="8">
        <v>344</v>
      </c>
      <c r="J12" s="5">
        <f>(Master!K131+Master!Y263)*Master!$AE$2</f>
        <v>6779</v>
      </c>
      <c r="K12" s="8">
        <v>434</v>
      </c>
      <c r="L12" s="5">
        <f>(Master!K171+Master!Y263)*Master!$AE$2</f>
        <v>7540</v>
      </c>
      <c r="M12" s="8">
        <v>344</v>
      </c>
      <c r="N12" s="7">
        <f>(Master!K211+Master!Y263)*Master!$AE$2</f>
        <v>5732</v>
      </c>
      <c r="O12" s="101"/>
    </row>
    <row r="13" spans="1:15" ht="15" customHeight="1">
      <c r="A13" s="101"/>
      <c r="B13" s="12" t="s">
        <v>8</v>
      </c>
      <c r="C13" s="9">
        <v>542</v>
      </c>
      <c r="D13" s="5">
        <f>(Master!K12+Master!Y264)*Master!$AE$2</f>
        <v>8980</v>
      </c>
      <c r="E13" s="9">
        <v>452</v>
      </c>
      <c r="F13" s="5">
        <f>(Master!K52+Master!Y264)*Master!$AE$2</f>
        <v>7056</v>
      </c>
      <c r="G13" s="9">
        <v>363</v>
      </c>
      <c r="H13" s="5">
        <f>(Master!K92+Master!Y264)*Master!$AE$2</f>
        <v>5248</v>
      </c>
      <c r="I13" s="9">
        <v>387</v>
      </c>
      <c r="J13" s="5">
        <f>(Master!K132+Master!Y264)*Master!$AE$2</f>
        <v>7342</v>
      </c>
      <c r="K13" s="9">
        <v>477</v>
      </c>
      <c r="L13" s="5">
        <f>(Master!K172+Master!Y264)*Master!$AE$2</f>
        <v>8103</v>
      </c>
      <c r="M13" s="9">
        <v>387</v>
      </c>
      <c r="N13" s="7">
        <f>(Master!K212+Master!Y264)*Master!$AE$2</f>
        <v>6295</v>
      </c>
      <c r="O13" s="101"/>
    </row>
    <row r="14" spans="1:15" ht="15" customHeight="1">
      <c r="A14" s="101"/>
      <c r="B14" s="12" t="s">
        <v>9</v>
      </c>
      <c r="C14" s="8">
        <v>583</v>
      </c>
      <c r="D14" s="5">
        <f>(Master!K13+Master!Y265)*Master!$AE$2</f>
        <v>9542</v>
      </c>
      <c r="E14" s="8">
        <v>493</v>
      </c>
      <c r="F14" s="5">
        <f>(Master!K53+Master!Y265)*Master!$AE$2</f>
        <v>7618</v>
      </c>
      <c r="G14" s="8">
        <v>403</v>
      </c>
      <c r="H14" s="5">
        <f>(Master!K93+Master!Y265)*Master!$AE$2</f>
        <v>5810</v>
      </c>
      <c r="I14" s="8">
        <v>430</v>
      </c>
      <c r="J14" s="5">
        <f>(Master!K133+Master!Y265)*Master!$AE$2</f>
        <v>7904</v>
      </c>
      <c r="K14" s="8">
        <v>520</v>
      </c>
      <c r="L14" s="5">
        <f>(Master!K173+Master!Y265)*Master!$AE$2</f>
        <v>8665</v>
      </c>
      <c r="M14" s="8">
        <v>430</v>
      </c>
      <c r="N14" s="7">
        <f>(Master!K213+Master!Y265)*Master!$AE$2</f>
        <v>6857</v>
      </c>
      <c r="O14" s="101"/>
    </row>
    <row r="15" spans="1:15" ht="15" customHeight="1">
      <c r="A15" s="101"/>
      <c r="B15" s="12" t="s">
        <v>10</v>
      </c>
      <c r="C15" s="9">
        <v>623</v>
      </c>
      <c r="D15" s="5">
        <f>(Master!K14+Master!Y266)*Master!$AE$2</f>
        <v>10105</v>
      </c>
      <c r="E15" s="9">
        <v>533</v>
      </c>
      <c r="F15" s="5">
        <f>(Master!K54+Master!Y266)*Master!$AE$2</f>
        <v>8181</v>
      </c>
      <c r="G15" s="9">
        <v>443</v>
      </c>
      <c r="H15" s="5">
        <f>(Master!K94+Master!Y266)*Master!$AE$2</f>
        <v>6373</v>
      </c>
      <c r="I15" s="9">
        <v>473</v>
      </c>
      <c r="J15" s="5">
        <f>(Master!K134+Master!Y266)*Master!$AE$2</f>
        <v>8467</v>
      </c>
      <c r="K15" s="9">
        <v>563</v>
      </c>
      <c r="L15" s="5">
        <f>(Master!K174+Master!Y266)*Master!$AE$2</f>
        <v>9228</v>
      </c>
      <c r="M15" s="9">
        <v>473</v>
      </c>
      <c r="N15" s="7">
        <f>(Master!K214+Master!Y266)*Master!$AE$2</f>
        <v>7420</v>
      </c>
      <c r="O15" s="101"/>
    </row>
    <row r="16" spans="1:15" ht="15" customHeight="1">
      <c r="A16" s="101"/>
      <c r="B16" s="12" t="s">
        <v>11</v>
      </c>
      <c r="C16" s="8">
        <v>664</v>
      </c>
      <c r="D16" s="5">
        <f>(Master!K15+Master!Y267)*Master!$AE$2</f>
        <v>10668</v>
      </c>
      <c r="E16" s="8">
        <v>574</v>
      </c>
      <c r="F16" s="5">
        <f>(Master!K55+Master!Y267)*Master!$AE$2</f>
        <v>8744</v>
      </c>
      <c r="G16" s="8">
        <v>484</v>
      </c>
      <c r="H16" s="5">
        <f>(Master!K95+Master!Y267)*Master!$AE$2</f>
        <v>6936</v>
      </c>
      <c r="I16" s="8">
        <v>516</v>
      </c>
      <c r="J16" s="5">
        <f>(Master!K135+Master!Y267)*Master!$AE$2</f>
        <v>9030</v>
      </c>
      <c r="K16" s="8">
        <v>606</v>
      </c>
      <c r="L16" s="5">
        <f>(Master!K175+Master!Y267)*Master!$AE$2</f>
        <v>9791</v>
      </c>
      <c r="M16" s="8">
        <v>516</v>
      </c>
      <c r="N16" s="7">
        <f>(Master!K215+Master!Y267)*Master!$AE$2</f>
        <v>7983</v>
      </c>
      <c r="O16" s="101"/>
    </row>
    <row r="17" spans="1:15" ht="15" customHeight="1">
      <c r="A17" s="101"/>
      <c r="B17" s="12" t="s">
        <v>12</v>
      </c>
      <c r="C17" s="9">
        <v>704</v>
      </c>
      <c r="D17" s="5">
        <f>(Master!K16+Master!Y268)*Master!$AE$2</f>
        <v>11230</v>
      </c>
      <c r="E17" s="9">
        <v>614</v>
      </c>
      <c r="F17" s="5">
        <f>(Master!K56+Master!Y268)*Master!$AE$2</f>
        <v>9306</v>
      </c>
      <c r="G17" s="9">
        <v>524</v>
      </c>
      <c r="H17" s="5">
        <f>(Master!K96+Master!Y268)*Master!$AE$2</f>
        <v>7498</v>
      </c>
      <c r="I17" s="9">
        <v>559</v>
      </c>
      <c r="J17" s="5">
        <f>(Master!K136+Master!Y268)*Master!$AE$2</f>
        <v>9592</v>
      </c>
      <c r="K17" s="9">
        <v>649</v>
      </c>
      <c r="L17" s="5">
        <f>(Master!K176+Master!Y268)*Master!$AE$2</f>
        <v>10353</v>
      </c>
      <c r="M17" s="9">
        <v>559</v>
      </c>
      <c r="N17" s="7">
        <f>(Master!K216+Master!Y268)*Master!$AE$2</f>
        <v>8545</v>
      </c>
      <c r="O17" s="101"/>
    </row>
    <row r="18" spans="1:15" ht="15" customHeight="1">
      <c r="A18" s="101"/>
      <c r="B18" s="12" t="s">
        <v>13</v>
      </c>
      <c r="C18" s="8">
        <v>744</v>
      </c>
      <c r="D18" s="5">
        <f>(Master!K17+Master!Y269)*Master!$AE$2</f>
        <v>11793</v>
      </c>
      <c r="E18" s="8">
        <v>654</v>
      </c>
      <c r="F18" s="5">
        <f>(Master!K57+Master!Y269)*Master!$AE$2</f>
        <v>9869</v>
      </c>
      <c r="G18" s="8">
        <v>564</v>
      </c>
      <c r="H18" s="5">
        <f>(Master!K97+Master!Y269)*Master!$AE$2</f>
        <v>8061</v>
      </c>
      <c r="I18" s="8">
        <v>602</v>
      </c>
      <c r="J18" s="5">
        <f>(Master!K137+Master!Y269)*Master!$AE$2</f>
        <v>10155</v>
      </c>
      <c r="K18" s="8">
        <v>692</v>
      </c>
      <c r="L18" s="5">
        <f>(Master!K177+Master!Y269)*Master!$AE$2</f>
        <v>10916</v>
      </c>
      <c r="M18" s="8">
        <v>602</v>
      </c>
      <c r="N18" s="7">
        <f>(Master!K217+Master!Y269)*Master!$AE$2</f>
        <v>9108</v>
      </c>
      <c r="O18" s="101"/>
    </row>
    <row r="19" spans="1:15" ht="15" customHeight="1">
      <c r="A19" s="101"/>
      <c r="B19" s="12" t="s">
        <v>14</v>
      </c>
      <c r="C19" s="9">
        <v>784</v>
      </c>
      <c r="D19" s="5">
        <f>(Master!K18+Master!Y270)*Master!$AE$2</f>
        <v>12356</v>
      </c>
      <c r="E19" s="9">
        <v>694</v>
      </c>
      <c r="F19" s="5">
        <f>(Master!K58+Master!Y270)*Master!$AE$2</f>
        <v>10432</v>
      </c>
      <c r="G19" s="9">
        <v>605</v>
      </c>
      <c r="H19" s="5">
        <f>(Master!K98+Master!Y270)*Master!$AE$2</f>
        <v>8624</v>
      </c>
      <c r="I19" s="9">
        <v>645</v>
      </c>
      <c r="J19" s="5">
        <f>(Master!K138+Master!Y270)*Master!$AE$2</f>
        <v>10718</v>
      </c>
      <c r="K19" s="9">
        <v>735</v>
      </c>
      <c r="L19" s="5">
        <f>(Master!K178+Master!Y270)*Master!$AE$2</f>
        <v>11479</v>
      </c>
      <c r="M19" s="9">
        <v>645</v>
      </c>
      <c r="N19" s="7">
        <f>(Master!K218+Master!Y270)*Master!$AE$2</f>
        <v>9671</v>
      </c>
      <c r="O19" s="101"/>
    </row>
    <row r="20" spans="1:15" ht="15" customHeight="1">
      <c r="A20" s="101"/>
      <c r="B20" s="12" t="s">
        <v>15</v>
      </c>
      <c r="C20" s="8">
        <v>825</v>
      </c>
      <c r="D20" s="5">
        <f>(Master!K19+Master!Y271)*Master!$AE$2</f>
        <v>12918</v>
      </c>
      <c r="E20" s="8">
        <v>735</v>
      </c>
      <c r="F20" s="5">
        <f>(Master!K59+Master!Y271)*Master!$AE$2</f>
        <v>10994</v>
      </c>
      <c r="G20" s="8">
        <v>645</v>
      </c>
      <c r="H20" s="5">
        <f>(Master!K99+Master!Y271)*Master!$AE$2</f>
        <v>9186</v>
      </c>
      <c r="I20" s="8">
        <v>688</v>
      </c>
      <c r="J20" s="5">
        <f>(Master!K139+Master!Y271)*Master!$AE$2</f>
        <v>11280</v>
      </c>
      <c r="K20" s="8">
        <v>778</v>
      </c>
      <c r="L20" s="5">
        <f>(Master!K179+Master!Y271)*Master!$AE$2</f>
        <v>12041</v>
      </c>
      <c r="M20" s="8">
        <v>688</v>
      </c>
      <c r="N20" s="7">
        <f>(Master!K219+Master!Y271)*Master!$AE$2</f>
        <v>10233</v>
      </c>
      <c r="O20" s="101"/>
    </row>
    <row r="21" spans="1:15" ht="15" customHeight="1">
      <c r="A21" s="101"/>
      <c r="B21" s="12" t="s">
        <v>16</v>
      </c>
      <c r="C21" s="9">
        <v>865</v>
      </c>
      <c r="D21" s="5">
        <f>(Master!K20+Master!Y272)*Master!$AE$2</f>
        <v>13481</v>
      </c>
      <c r="E21" s="9">
        <v>775</v>
      </c>
      <c r="F21" s="5">
        <f>(Master!K60+Master!Y272)*Master!$AE$2</f>
        <v>11557</v>
      </c>
      <c r="G21" s="9">
        <v>685</v>
      </c>
      <c r="H21" s="5">
        <f>(Master!K100+Master!Y272)*Master!$AE$2</f>
        <v>9749</v>
      </c>
      <c r="I21" s="9">
        <v>731</v>
      </c>
      <c r="J21" s="5">
        <f>(Master!K140+Master!Y272)*Master!$AE$2</f>
        <v>11843</v>
      </c>
      <c r="K21" s="9">
        <v>821</v>
      </c>
      <c r="L21" s="5">
        <f>(Master!K180+Master!Y272)*Master!$AE$2</f>
        <v>12604</v>
      </c>
      <c r="M21" s="9">
        <v>731</v>
      </c>
      <c r="N21" s="7">
        <f>(Master!K220+Master!Y272)*Master!$AE$2</f>
        <v>10796</v>
      </c>
      <c r="O21" s="101"/>
    </row>
    <row r="22" spans="1:15" ht="15" customHeight="1">
      <c r="A22" s="101"/>
      <c r="B22" s="12" t="s">
        <v>17</v>
      </c>
      <c r="C22" s="8">
        <v>905</v>
      </c>
      <c r="D22" s="5">
        <f>(Master!K21+Master!Y273)*Master!$AE$2</f>
        <v>14044</v>
      </c>
      <c r="E22" s="8">
        <v>815</v>
      </c>
      <c r="F22" s="5">
        <f>(Master!K61+Master!Y273)*Master!$AE$2</f>
        <v>12120</v>
      </c>
      <c r="G22" s="8">
        <v>725</v>
      </c>
      <c r="H22" s="5">
        <f>(Master!K101+Master!Y273)*Master!$AE$2</f>
        <v>10312</v>
      </c>
      <c r="I22" s="8">
        <v>774</v>
      </c>
      <c r="J22" s="5">
        <f>(Master!K141+Master!Y273)*Master!$AE$2</f>
        <v>12406</v>
      </c>
      <c r="K22" s="8">
        <v>864</v>
      </c>
      <c r="L22" s="5">
        <f>(Master!K181+Master!Y273)*Master!$AE$2</f>
        <v>13167</v>
      </c>
      <c r="M22" s="8">
        <v>774</v>
      </c>
      <c r="N22" s="7">
        <f>(Master!K221+Master!Y273)*Master!$AE$2</f>
        <v>11359</v>
      </c>
      <c r="O22" s="101"/>
    </row>
    <row r="23" spans="1:15" ht="15" customHeight="1">
      <c r="A23" s="101"/>
      <c r="B23" s="12" t="s">
        <v>18</v>
      </c>
      <c r="C23" s="9">
        <v>945</v>
      </c>
      <c r="D23" s="5">
        <f>(Master!K22+Master!Y274)*Master!$AE$2</f>
        <v>14606</v>
      </c>
      <c r="E23" s="9">
        <v>855</v>
      </c>
      <c r="F23" s="5">
        <f>(Master!K62+Master!Y274)*Master!$AE$2</f>
        <v>12682</v>
      </c>
      <c r="G23" s="9">
        <v>766</v>
      </c>
      <c r="H23" s="5">
        <f>(Master!K102+Master!Y274)*Master!$AE$2</f>
        <v>10874</v>
      </c>
      <c r="I23" s="9">
        <v>817</v>
      </c>
      <c r="J23" s="5">
        <f>(Master!K142+Master!Y274)*Master!$AE$2</f>
        <v>12968</v>
      </c>
      <c r="K23" s="9">
        <v>907</v>
      </c>
      <c r="L23" s="5">
        <f>(Master!K182+Master!Y274)*Master!$AE$2</f>
        <v>13729</v>
      </c>
      <c r="M23" s="9">
        <v>817</v>
      </c>
      <c r="N23" s="7">
        <f>(Master!K222+Master!Y274)*Master!$AE$2</f>
        <v>11921</v>
      </c>
      <c r="O23" s="101"/>
    </row>
    <row r="24" spans="1:15" ht="15" customHeight="1">
      <c r="A24" s="101"/>
      <c r="B24" s="12" t="s">
        <v>19</v>
      </c>
      <c r="C24" s="8">
        <v>986</v>
      </c>
      <c r="D24" s="5">
        <f>(Master!K23+Master!Y275)*Master!$AE$2</f>
        <v>15169</v>
      </c>
      <c r="E24" s="8">
        <v>896</v>
      </c>
      <c r="F24" s="5">
        <f>(Master!K63+Master!Y275)*Master!$AE$2</f>
        <v>13245</v>
      </c>
      <c r="G24" s="8">
        <v>806</v>
      </c>
      <c r="H24" s="5">
        <f>(Master!K103+Master!Y275)*Master!$AE$2</f>
        <v>11437</v>
      </c>
      <c r="I24" s="8">
        <v>860</v>
      </c>
      <c r="J24" s="5">
        <f>(Master!K143+Master!Y275)*Master!$AE$2</f>
        <v>13531</v>
      </c>
      <c r="K24" s="8">
        <v>950</v>
      </c>
      <c r="L24" s="5">
        <f>(Master!K183+Master!Y275)*Master!$AE$2</f>
        <v>14292</v>
      </c>
      <c r="M24" s="8">
        <v>860</v>
      </c>
      <c r="N24" s="7">
        <f>(Master!K223+Master!Y275)*Master!$AE$2</f>
        <v>12484</v>
      </c>
      <c r="O24" s="101"/>
    </row>
    <row r="25" spans="1:15" ht="15" customHeight="1">
      <c r="A25" s="101"/>
      <c r="B25" s="12" t="s">
        <v>20</v>
      </c>
      <c r="C25" s="9">
        <v>1026</v>
      </c>
      <c r="D25" s="5">
        <f>(Master!K24+Master!Y276)*Master!$AE$2</f>
        <v>15732</v>
      </c>
      <c r="E25" s="9">
        <v>936</v>
      </c>
      <c r="F25" s="5">
        <f>(Master!K64+Master!Y276)*Master!$AE$2</f>
        <v>13808</v>
      </c>
      <c r="G25" s="9">
        <v>846</v>
      </c>
      <c r="H25" s="5">
        <f>(Master!K104+Master!Y276)*Master!$AE$2</f>
        <v>12000</v>
      </c>
      <c r="I25" s="9">
        <v>903</v>
      </c>
      <c r="J25" s="5">
        <f>(Master!K144+Master!Y276)*Master!$AE$2</f>
        <v>14094</v>
      </c>
      <c r="K25" s="9">
        <v>993</v>
      </c>
      <c r="L25" s="5">
        <f>(Master!K184+Master!Y276)*Master!$AE$2</f>
        <v>14855</v>
      </c>
      <c r="M25" s="9">
        <v>903</v>
      </c>
      <c r="N25" s="7">
        <f>(Master!K224+Master!Y276)*Master!$AE$2</f>
        <v>13047</v>
      </c>
      <c r="O25" s="101"/>
    </row>
    <row r="26" spans="1:15" ht="15" customHeight="1">
      <c r="A26" s="101"/>
      <c r="B26" s="12" t="s">
        <v>21</v>
      </c>
      <c r="C26" s="8">
        <v>1067</v>
      </c>
      <c r="D26" s="5">
        <f>(Master!K25+Master!Y277)*Master!$AE$2</f>
        <v>16294</v>
      </c>
      <c r="E26" s="8">
        <v>977</v>
      </c>
      <c r="F26" s="5">
        <f>(Master!K65+Master!Y277)*Master!$AE$2</f>
        <v>14370</v>
      </c>
      <c r="G26" s="8">
        <v>887</v>
      </c>
      <c r="H26" s="5">
        <f>(Master!K105+Master!Y277)*Master!$AE$2</f>
        <v>12562</v>
      </c>
      <c r="I26" s="8">
        <v>946</v>
      </c>
      <c r="J26" s="5">
        <f>(Master!K145+Master!Y277)*Master!$AE$2</f>
        <v>14656</v>
      </c>
      <c r="K26" s="8">
        <v>1036</v>
      </c>
      <c r="L26" s="5">
        <f>(Master!K185+Master!Y277)*Master!$AE$2</f>
        <v>15417</v>
      </c>
      <c r="M26" s="8">
        <v>946</v>
      </c>
      <c r="N26" s="7">
        <f>(Master!K225+Master!Y277)*Master!$AE$2</f>
        <v>13609</v>
      </c>
      <c r="O26" s="101"/>
    </row>
    <row r="27" spans="1:15" ht="15" customHeight="1">
      <c r="A27" s="101"/>
      <c r="B27" s="12" t="s">
        <v>22</v>
      </c>
      <c r="C27" s="9">
        <v>1107</v>
      </c>
      <c r="D27" s="5">
        <f>(Master!K26+Master!Y278)*Master!$AE$2</f>
        <v>16857</v>
      </c>
      <c r="E27" s="9">
        <v>1017</v>
      </c>
      <c r="F27" s="5">
        <f>(Master!K66+Master!Y278)*Master!$AE$2</f>
        <v>14933</v>
      </c>
      <c r="G27" s="9">
        <v>927</v>
      </c>
      <c r="H27" s="5">
        <f>(Master!K106+Master!Y278)*Master!$AE$2</f>
        <v>13125</v>
      </c>
      <c r="I27" s="9">
        <v>989</v>
      </c>
      <c r="J27" s="5">
        <f>(Master!K146+Master!Y278)*Master!$AE$2</f>
        <v>15219</v>
      </c>
      <c r="K27" s="9">
        <v>1079</v>
      </c>
      <c r="L27" s="5">
        <f>(Master!K186+Master!Y278)*Master!$AE$2</f>
        <v>15980</v>
      </c>
      <c r="M27" s="9">
        <v>989</v>
      </c>
      <c r="N27" s="7">
        <f>(Master!K226+Master!Y278)*Master!$AE$2</f>
        <v>14172</v>
      </c>
      <c r="O27" s="101"/>
    </row>
    <row r="28" spans="1:15" ht="15" customHeight="1">
      <c r="A28" s="101"/>
      <c r="B28" s="12" t="s">
        <v>23</v>
      </c>
      <c r="C28" s="8">
        <v>1147</v>
      </c>
      <c r="D28" s="5">
        <f>(Master!K27+Master!Y279)*Master!$AE$2</f>
        <v>17420</v>
      </c>
      <c r="E28" s="8">
        <v>1057</v>
      </c>
      <c r="F28" s="5">
        <f>(Master!K67+Master!Y279)*Master!$AE$2</f>
        <v>15496</v>
      </c>
      <c r="G28" s="8">
        <v>967</v>
      </c>
      <c r="H28" s="5">
        <f>(Master!K107+Master!Y279)*Master!$AE$2</f>
        <v>13688</v>
      </c>
      <c r="I28" s="8">
        <v>1032</v>
      </c>
      <c r="J28" s="5">
        <f>(Master!K147+Master!Y279)*Master!$AE$2</f>
        <v>15782</v>
      </c>
      <c r="K28" s="8">
        <v>1122</v>
      </c>
      <c r="L28" s="5">
        <f>(Master!K187+Master!Y279)*Master!$AE$2</f>
        <v>16543</v>
      </c>
      <c r="M28" s="8">
        <v>1032</v>
      </c>
      <c r="N28" s="7">
        <f>(Master!K227+Master!Y279)*Master!$AE$2</f>
        <v>14735</v>
      </c>
      <c r="O28" s="101"/>
    </row>
    <row r="29" spans="1:15" ht="15" customHeight="1">
      <c r="A29" s="101"/>
      <c r="B29" s="12" t="s">
        <v>24</v>
      </c>
      <c r="C29" s="9">
        <v>1187</v>
      </c>
      <c r="D29" s="5">
        <f>(Master!K28+Master!Y280)*Master!$AE$2</f>
        <v>17982</v>
      </c>
      <c r="E29" s="9">
        <v>1097</v>
      </c>
      <c r="F29" s="5">
        <f>(Master!K68+Master!Y280)*Master!$AE$2</f>
        <v>16058</v>
      </c>
      <c r="G29" s="9">
        <v>1008</v>
      </c>
      <c r="H29" s="5">
        <f>(Master!K108+Master!Y280)*Master!$AE$2</f>
        <v>14250</v>
      </c>
      <c r="I29" s="9">
        <v>1075</v>
      </c>
      <c r="J29" s="5">
        <f>(Master!K148+Master!Y280)*Master!$AE$2</f>
        <v>16344</v>
      </c>
      <c r="K29" s="9">
        <v>1165</v>
      </c>
      <c r="L29" s="5">
        <f>(Master!K188+Master!Y280)*Master!$AE$2</f>
        <v>17105</v>
      </c>
      <c r="M29" s="9">
        <v>1075</v>
      </c>
      <c r="N29" s="7">
        <f>(Master!K228+Master!Y280)*Master!$AE$2</f>
        <v>15297</v>
      </c>
      <c r="O29" s="101"/>
    </row>
    <row r="30" spans="1:15" ht="15" customHeight="1">
      <c r="A30" s="101"/>
      <c r="B30" s="12" t="s">
        <v>25</v>
      </c>
      <c r="C30" s="3">
        <v>1228</v>
      </c>
      <c r="D30" s="5">
        <f>(Master!K29+Master!Y281)*Master!$AE$2</f>
        <v>18545</v>
      </c>
      <c r="E30" s="8">
        <v>1138</v>
      </c>
      <c r="F30" s="5">
        <f>(Master!K69+Master!Y281)*Master!$AE$2</f>
        <v>16621</v>
      </c>
      <c r="G30" s="8">
        <v>1048</v>
      </c>
      <c r="H30" s="5">
        <f>(Master!K109+Master!Y281)*Master!$AE$2</f>
        <v>14813</v>
      </c>
      <c r="I30" s="8">
        <v>1118</v>
      </c>
      <c r="J30" s="5">
        <f>(Master!K149+Master!Y281)*Master!$AE$2</f>
        <v>16907</v>
      </c>
      <c r="K30" s="8">
        <v>1208</v>
      </c>
      <c r="L30" s="5">
        <f>(Master!K189+Master!Y281)*Master!$AE$2</f>
        <v>17668</v>
      </c>
      <c r="M30" s="8">
        <v>1118</v>
      </c>
      <c r="N30" s="7">
        <f>(Master!K229+Master!Y281)*Master!$AE$2</f>
        <v>15860</v>
      </c>
      <c r="O30" s="101"/>
    </row>
    <row r="31" spans="1:15" ht="15" customHeight="1">
      <c r="A31" s="101"/>
      <c r="B31" s="12" t="s">
        <v>26</v>
      </c>
      <c r="C31" s="4">
        <v>1268</v>
      </c>
      <c r="D31" s="5">
        <f>(Master!K30+Master!Y282)*Master!$AE$2</f>
        <v>19108</v>
      </c>
      <c r="E31" s="9">
        <v>1178</v>
      </c>
      <c r="F31" s="5">
        <f>(Master!K70+Master!Y282)*Master!$AE$2</f>
        <v>17184</v>
      </c>
      <c r="G31" s="9">
        <v>1088</v>
      </c>
      <c r="H31" s="5">
        <f>(Master!K110+Master!Y282)*Master!$AE$2</f>
        <v>15376</v>
      </c>
      <c r="I31" s="9">
        <v>1161</v>
      </c>
      <c r="J31" s="5">
        <f>(Master!K150+Master!Y282)*Master!$AE$2</f>
        <v>17470</v>
      </c>
      <c r="K31" s="9">
        <v>1251</v>
      </c>
      <c r="L31" s="5">
        <f>(Master!K190+Master!Y282)*Master!$AE$2</f>
        <v>18231</v>
      </c>
      <c r="M31" s="9">
        <v>1161</v>
      </c>
      <c r="N31" s="7">
        <f>(Master!K230+Master!Y282)*Master!$AE$2</f>
        <v>16423</v>
      </c>
      <c r="O31" s="101"/>
    </row>
    <row r="32" spans="1:15" ht="15" customHeight="1">
      <c r="A32" s="101"/>
      <c r="B32" s="12" t="s">
        <v>27</v>
      </c>
      <c r="C32" s="3">
        <v>1308</v>
      </c>
      <c r="D32" s="5">
        <f>(Master!K31+Master!Y283)*Master!$AE$2</f>
        <v>19670</v>
      </c>
      <c r="E32" s="8">
        <v>1218</v>
      </c>
      <c r="F32" s="5">
        <f>(Master!K71+Master!Y283)*Master!$AE$2</f>
        <v>17746</v>
      </c>
      <c r="G32" s="8">
        <v>1128</v>
      </c>
      <c r="H32" s="5">
        <f>(Master!K111+Master!Y283)*Master!$AE$2</f>
        <v>15938</v>
      </c>
      <c r="I32" s="8">
        <v>1204</v>
      </c>
      <c r="J32" s="5">
        <f>(Master!K151+Master!Y283)*Master!$AE$2</f>
        <v>18032</v>
      </c>
      <c r="K32" s="8">
        <v>1294</v>
      </c>
      <c r="L32" s="5">
        <f>(Master!K191+Master!Y283)*Master!$AE$2</f>
        <v>18793</v>
      </c>
      <c r="M32" s="8">
        <v>1204</v>
      </c>
      <c r="N32" s="7">
        <f>(Master!K231+Master!Y283)*Master!$AE$2</f>
        <v>16985</v>
      </c>
      <c r="O32" s="101"/>
    </row>
    <row r="33" spans="1:22" ht="15" customHeight="1">
      <c r="A33" s="101"/>
      <c r="B33" s="12" t="s">
        <v>28</v>
      </c>
      <c r="C33" s="4">
        <v>1348</v>
      </c>
      <c r="D33" s="5">
        <f>(Master!K32+Master!Y284)*Master!$AE$2</f>
        <v>20233</v>
      </c>
      <c r="E33" s="9">
        <v>1258</v>
      </c>
      <c r="F33" s="5">
        <f>(Master!K72+Master!Y284)*Master!$AE$2</f>
        <v>18309</v>
      </c>
      <c r="G33" s="9">
        <v>1169</v>
      </c>
      <c r="H33" s="5">
        <f>(Master!K112+Master!Y284)*Master!$AE$2</f>
        <v>16501</v>
      </c>
      <c r="I33" s="9">
        <v>1247</v>
      </c>
      <c r="J33" s="5">
        <f>(Master!K152+Master!Y284)*Master!$AE$2</f>
        <v>18595</v>
      </c>
      <c r="K33" s="9">
        <v>1337</v>
      </c>
      <c r="L33" s="5">
        <f>(Master!K192+Master!Y284)*Master!$AE$2</f>
        <v>19356</v>
      </c>
      <c r="M33" s="9">
        <v>1247</v>
      </c>
      <c r="N33" s="7">
        <f>(Master!K232+Master!Y284)*Master!$AE$2</f>
        <v>17548</v>
      </c>
      <c r="O33" s="101"/>
    </row>
    <row r="34" spans="1:22" ht="15" customHeight="1">
      <c r="A34" s="101"/>
      <c r="B34" s="12" t="s">
        <v>29</v>
      </c>
      <c r="C34" s="3">
        <v>1389</v>
      </c>
      <c r="D34" s="5">
        <f>(Master!K33+Master!Y285)*Master!$AE$2</f>
        <v>20795</v>
      </c>
      <c r="E34" s="8">
        <v>1299</v>
      </c>
      <c r="F34" s="5">
        <f>(Master!K73+Master!Y285)*Master!$AE$2</f>
        <v>18871</v>
      </c>
      <c r="G34" s="8">
        <v>1209</v>
      </c>
      <c r="H34" s="5">
        <f>(Master!K113+Master!Y285)*Master!$AE$2</f>
        <v>17063</v>
      </c>
      <c r="I34" s="8">
        <v>1290</v>
      </c>
      <c r="J34" s="5">
        <f>(Master!K153+Master!Y285)*Master!$AE$2</f>
        <v>19157</v>
      </c>
      <c r="K34" s="8">
        <v>1380</v>
      </c>
      <c r="L34" s="5">
        <f>(Master!K193+Master!Y285)*Master!$AE$2</f>
        <v>19918</v>
      </c>
      <c r="M34" s="8">
        <v>1290</v>
      </c>
      <c r="N34" s="7">
        <f>(Master!K233+Master!Y285)*Master!$AE$2</f>
        <v>18110</v>
      </c>
      <c r="O34" s="101"/>
    </row>
    <row r="35" spans="1:22" ht="15" customHeight="1">
      <c r="A35" s="101"/>
      <c r="B35" s="12" t="s">
        <v>30</v>
      </c>
      <c r="C35" s="4">
        <v>1429</v>
      </c>
      <c r="D35" s="5">
        <f>(Master!K34+Master!Y286)*Master!$AE$2</f>
        <v>21358</v>
      </c>
      <c r="E35" s="9">
        <v>1339</v>
      </c>
      <c r="F35" s="5">
        <f>(Master!K74+Master!Y286)*Master!$AE$2</f>
        <v>19434</v>
      </c>
      <c r="G35" s="9">
        <v>1249</v>
      </c>
      <c r="H35" s="5">
        <f>(Master!K114+Master!Y286)*Master!$AE$2</f>
        <v>17626</v>
      </c>
      <c r="I35" s="9">
        <v>1333</v>
      </c>
      <c r="J35" s="5">
        <f>(Master!K154+Master!Y286)*Master!$AE$2</f>
        <v>19720</v>
      </c>
      <c r="K35" s="9">
        <v>1423</v>
      </c>
      <c r="L35" s="5">
        <f>(Master!K194+Master!Y286)*Master!$AE$2</f>
        <v>20481</v>
      </c>
      <c r="M35" s="9">
        <v>1333</v>
      </c>
      <c r="N35" s="7">
        <f>(Master!K234+Master!Y286)*Master!$AE$2</f>
        <v>18673</v>
      </c>
      <c r="O35" s="101"/>
    </row>
    <row r="36" spans="1:22" ht="15" customHeight="1">
      <c r="A36" s="101"/>
      <c r="B36" s="12" t="s">
        <v>31</v>
      </c>
      <c r="C36" s="3">
        <v>1470</v>
      </c>
      <c r="D36" s="5">
        <f>(Master!K35+Master!Y287)*Master!$AE$2</f>
        <v>21921</v>
      </c>
      <c r="E36" s="8">
        <v>1380</v>
      </c>
      <c r="F36" s="5">
        <f>(Master!K75+Master!Y287)*Master!$AE$2</f>
        <v>19997</v>
      </c>
      <c r="G36" s="8">
        <v>1290</v>
      </c>
      <c r="H36" s="5">
        <f>(Master!K115+Master!Y287)*Master!$AE$2</f>
        <v>18189</v>
      </c>
      <c r="I36" s="8">
        <v>1376</v>
      </c>
      <c r="J36" s="5">
        <f>(Master!K155+Master!Y287)*Master!$AE$2</f>
        <v>20283</v>
      </c>
      <c r="K36" s="8">
        <v>1466</v>
      </c>
      <c r="L36" s="5">
        <f>(Master!K195+Master!Y287)*Master!$AE$2</f>
        <v>21044</v>
      </c>
      <c r="M36" s="8">
        <v>1376</v>
      </c>
      <c r="N36" s="7">
        <f>(Master!K235+Master!Y287)*Master!$AE$2</f>
        <v>19236</v>
      </c>
      <c r="O36" s="101"/>
    </row>
    <row r="37" spans="1:22" ht="15" customHeight="1">
      <c r="A37" s="101"/>
      <c r="B37" s="12" t="s">
        <v>32</v>
      </c>
      <c r="C37" s="4">
        <v>1510</v>
      </c>
      <c r="D37" s="5">
        <f>(Master!K36+Master!Y288)*Master!$AE$2</f>
        <v>22483</v>
      </c>
      <c r="E37" s="9">
        <v>1420</v>
      </c>
      <c r="F37" s="5">
        <f>(Master!K76+Master!Y288)*Master!$AE$2</f>
        <v>20559</v>
      </c>
      <c r="G37" s="9">
        <v>1330</v>
      </c>
      <c r="H37" s="5">
        <f>(Master!K116+Master!Y288)*Master!$AE$2</f>
        <v>18751</v>
      </c>
      <c r="I37" s="9">
        <v>1419</v>
      </c>
      <c r="J37" s="5">
        <f>(Master!K156+Master!Y288)*Master!$AE$2</f>
        <v>20845</v>
      </c>
      <c r="K37" s="9">
        <v>1509</v>
      </c>
      <c r="L37" s="5">
        <f>(Master!K196+Master!Y288)*Master!$AE$2</f>
        <v>21606</v>
      </c>
      <c r="M37" s="9">
        <v>1419</v>
      </c>
      <c r="N37" s="7">
        <f>(Master!K236+Master!Y288)*Master!$AE$2</f>
        <v>19798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1550</v>
      </c>
      <c r="D38" s="5">
        <f>(Master!K37+Master!Y289)*Master!$AE$2</f>
        <v>23046</v>
      </c>
      <c r="E38" s="8">
        <v>1460</v>
      </c>
      <c r="F38" s="5">
        <f>(Master!K77+Master!Y289)*Master!$AE$2</f>
        <v>21122</v>
      </c>
      <c r="G38" s="8">
        <v>1370</v>
      </c>
      <c r="H38" s="5">
        <f>(Master!K117+Master!Y289)*Master!$AE$2</f>
        <v>19314</v>
      </c>
      <c r="I38" s="8">
        <v>1462</v>
      </c>
      <c r="J38" s="5">
        <f>(Master!K157+Master!Y289)*Master!$AE$2</f>
        <v>21408</v>
      </c>
      <c r="K38" s="8">
        <v>1552</v>
      </c>
      <c r="L38" s="5">
        <f>(Master!K197+Master!Y289)*Master!$AE$2</f>
        <v>22169</v>
      </c>
      <c r="M38" s="8">
        <v>1462</v>
      </c>
      <c r="N38" s="7">
        <f>(Master!K237+Master!Y289)*Master!$AE$2</f>
        <v>20361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1590</v>
      </c>
      <c r="D39" s="5">
        <f>(Master!K38+Master!Y290)*Master!$AE$2</f>
        <v>23609</v>
      </c>
      <c r="E39" s="16">
        <v>1500</v>
      </c>
      <c r="F39" s="5">
        <f>(Master!K78+Master!Y290)*Master!$AE$2</f>
        <v>21685</v>
      </c>
      <c r="G39" s="16">
        <v>1411</v>
      </c>
      <c r="H39" s="5">
        <f>(Master!K118+Master!Y290)*Master!$AE$2</f>
        <v>19877</v>
      </c>
      <c r="I39" s="16">
        <v>1505</v>
      </c>
      <c r="J39" s="5">
        <f>(Master!K158+Master!Y290)*Master!$AE$2</f>
        <v>21971</v>
      </c>
      <c r="K39" s="16">
        <v>1595</v>
      </c>
      <c r="L39" s="5">
        <f>(Master!K198+Master!Y290)*Master!$AE$2</f>
        <v>22732</v>
      </c>
      <c r="M39" s="16">
        <v>1505</v>
      </c>
      <c r="N39" s="7">
        <f>(Master!K238+Master!Y290)*Master!$AE$2</f>
        <v>20924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(Master!AA18)*Master!$AE$2</f>
        <v>2670</v>
      </c>
      <c r="G42" s="291"/>
      <c r="H42" s="101"/>
      <c r="I42" s="260" t="s">
        <v>544</v>
      </c>
      <c r="J42" s="261"/>
      <c r="K42" s="261"/>
      <c r="L42" s="262"/>
      <c r="M42" s="290">
        <f>(Master!AE18)*Master!$AE$2</f>
        <v>721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(Master!AB18)*Master!$AE$2</f>
        <v>1153</v>
      </c>
      <c r="G43" s="276"/>
      <c r="H43" s="101"/>
      <c r="I43" s="263" t="s">
        <v>45</v>
      </c>
      <c r="J43" s="264"/>
      <c r="K43" s="264"/>
      <c r="L43" s="265"/>
      <c r="M43" s="275">
        <f>(Master!AF18)*Master!$AE$2</f>
        <v>1139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(Master!AH18)*Master!$AE$2</f>
        <v>4319</v>
      </c>
      <c r="G44" s="301"/>
      <c r="H44" s="101"/>
      <c r="I44" s="272" t="s">
        <v>74</v>
      </c>
      <c r="J44" s="273"/>
      <c r="K44" s="273"/>
      <c r="L44" s="274"/>
      <c r="M44" s="277">
        <f>(Master!AI18)*Master!$AE$2</f>
        <v>864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(Master!AD18)*Master!$AE$2</f>
        <v>2670</v>
      </c>
      <c r="G47" s="303"/>
      <c r="H47" s="101"/>
      <c r="I47" s="304" t="s">
        <v>56</v>
      </c>
      <c r="J47" s="305"/>
      <c r="K47" s="305"/>
      <c r="L47" s="305"/>
      <c r="M47" s="305"/>
      <c r="N47" s="306"/>
      <c r="O47" s="101"/>
    </row>
    <row r="48" spans="1:22" ht="15" customHeight="1">
      <c r="A48" s="101"/>
      <c r="B48" s="296" t="s">
        <v>551</v>
      </c>
      <c r="C48" s="297"/>
      <c r="D48" s="297"/>
      <c r="E48" s="298"/>
      <c r="F48" s="316">
        <f>(Master!AJ18)*Master!$AE$2</f>
        <v>3306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(Master!AK18)*Master!$AE$2</f>
        <v>2858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jEyxiIl2PIi4m7cidIVH/eKBC5P2b7IWrLyjSPmySOt+dO67EEYRRm4rhuOlGWmqFUE8MC5gjW/D8KbIQUXRew==" saltValue="sW6NnwZQyYDijnEjko9bIw==" spinCount="100000" sheet="1" objects="1" scenarios="1"/>
  <mergeCells count="34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9E76731-703F-433D-80F3-A69B7C911085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6755C649-DBE1-4D8D-AF15-A30E63F91BF1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0891C0E5-81C5-45AF-ABEB-572750F77DFE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7ACACA80-B100-438D-9779-7715D1825D0E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V51"/>
  <sheetViews>
    <sheetView zoomScaleNormal="100" workbookViewId="0">
      <selection activeCell="B3" sqref="B3:N3"/>
    </sheetView>
  </sheetViews>
  <sheetFormatPr defaultColWidth="0" defaultRowHeight="13.2" zeroHeight="1"/>
  <cols>
    <col min="1" max="1" width="2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61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322</v>
      </c>
      <c r="D6" s="5">
        <f>(Master!L5+Master!Y292)*Master!$AE$2</f>
        <v>5910</v>
      </c>
      <c r="E6" s="8">
        <v>207</v>
      </c>
      <c r="F6" s="5">
        <f>(Master!L45+Master!Y292)*Master!$AE$2</f>
        <v>3619</v>
      </c>
      <c r="G6" s="8">
        <v>92</v>
      </c>
      <c r="H6" s="5">
        <f>(Master!L85+Master!Y292)*Master!$AE$2</f>
        <v>1479</v>
      </c>
      <c r="I6" s="8">
        <v>103</v>
      </c>
      <c r="J6" s="5">
        <f>(Master!L125+Master!Y292)*Master!$AE$2</f>
        <v>3853</v>
      </c>
      <c r="K6" s="8">
        <v>218</v>
      </c>
      <c r="L6" s="5">
        <f>(Master!L165+Master!Y292)*Master!$AE$2</f>
        <v>4806</v>
      </c>
      <c r="M6" s="8">
        <v>103</v>
      </c>
      <c r="N6" s="7">
        <f>(Master!L205+Master!Y292)*Master!$AE$2</f>
        <v>2666</v>
      </c>
      <c r="O6" s="101"/>
    </row>
    <row r="7" spans="1:15" ht="15" customHeight="1">
      <c r="A7" s="101"/>
      <c r="B7" s="12" t="s">
        <v>2</v>
      </c>
      <c r="C7" s="9">
        <v>367</v>
      </c>
      <c r="D7" s="5">
        <f>(Master!L6+Master!Y293)*Master!$AE$2</f>
        <v>6537</v>
      </c>
      <c r="E7" s="9">
        <v>252</v>
      </c>
      <c r="F7" s="5">
        <f>(Master!L46+Master!Y293)*Master!$AE$2</f>
        <v>4246</v>
      </c>
      <c r="G7" s="9">
        <v>137</v>
      </c>
      <c r="H7" s="5">
        <f>(Master!L86+Master!Y293)*Master!$AE$2</f>
        <v>2106</v>
      </c>
      <c r="I7" s="9">
        <v>155</v>
      </c>
      <c r="J7" s="5">
        <f>(Master!L126+Master!Y293)*Master!$AE$2</f>
        <v>4480</v>
      </c>
      <c r="K7" s="9">
        <v>270</v>
      </c>
      <c r="L7" s="5">
        <f>(Master!L166+Master!Y293)*Master!$AE$2</f>
        <v>5433</v>
      </c>
      <c r="M7" s="9">
        <v>155</v>
      </c>
      <c r="N7" s="7">
        <f>(Master!L206+Master!Y293)*Master!$AE$2</f>
        <v>3293</v>
      </c>
      <c r="O7" s="101"/>
    </row>
    <row r="8" spans="1:15" ht="15" customHeight="1">
      <c r="A8" s="101"/>
      <c r="B8" s="12" t="s">
        <v>3</v>
      </c>
      <c r="C8" s="8">
        <v>413</v>
      </c>
      <c r="D8" s="5">
        <f>(Master!L7+Master!Y294)*Master!$AE$2</f>
        <v>7164</v>
      </c>
      <c r="E8" s="8">
        <v>298</v>
      </c>
      <c r="F8" s="5">
        <f>(Master!L47+Master!Y294)*Master!$AE$2</f>
        <v>4873</v>
      </c>
      <c r="G8" s="8">
        <v>183</v>
      </c>
      <c r="H8" s="5">
        <f>(Master!L87+Master!Y294)*Master!$AE$2</f>
        <v>2733</v>
      </c>
      <c r="I8" s="8">
        <v>207</v>
      </c>
      <c r="J8" s="5">
        <f>(Master!L127+Master!Y294)*Master!$AE$2</f>
        <v>5107</v>
      </c>
      <c r="K8" s="8">
        <v>322</v>
      </c>
      <c r="L8" s="5">
        <f>(Master!L167+Master!Y294)*Master!$AE$2</f>
        <v>6060</v>
      </c>
      <c r="M8" s="8">
        <v>207</v>
      </c>
      <c r="N8" s="7">
        <f>(Master!L207+Master!Y294)*Master!$AE$2</f>
        <v>3920</v>
      </c>
      <c r="O8" s="101"/>
    </row>
    <row r="9" spans="1:15" ht="15" customHeight="1">
      <c r="A9" s="101"/>
      <c r="B9" s="12" t="s">
        <v>4</v>
      </c>
      <c r="C9" s="9">
        <v>459</v>
      </c>
      <c r="D9" s="5">
        <f>(Master!L8+Master!Y295)*Master!$AE$2</f>
        <v>7791</v>
      </c>
      <c r="E9" s="9">
        <v>344</v>
      </c>
      <c r="F9" s="5">
        <f>(Master!L48+Master!Y295)*Master!$AE$2</f>
        <v>5500</v>
      </c>
      <c r="G9" s="9">
        <v>229</v>
      </c>
      <c r="H9" s="5">
        <f>(Master!L88+Master!Y295)*Master!$AE$2</f>
        <v>3360</v>
      </c>
      <c r="I9" s="9">
        <v>259</v>
      </c>
      <c r="J9" s="5">
        <f>(Master!L128+Master!Y295)*Master!$AE$2</f>
        <v>5734</v>
      </c>
      <c r="K9" s="9">
        <v>374</v>
      </c>
      <c r="L9" s="5">
        <f>(Master!L168+Master!Y295)*Master!$AE$2</f>
        <v>6687</v>
      </c>
      <c r="M9" s="9">
        <v>259</v>
      </c>
      <c r="N9" s="7">
        <f>(Master!L208+Master!Y295)*Master!$AE$2</f>
        <v>4547</v>
      </c>
      <c r="O9" s="101"/>
    </row>
    <row r="10" spans="1:15" ht="15" customHeight="1">
      <c r="A10" s="101"/>
      <c r="B10" s="12" t="s">
        <v>5</v>
      </c>
      <c r="C10" s="8">
        <v>525</v>
      </c>
      <c r="D10" s="5">
        <f>(Master!L9+Master!Y296)*Master!$AE$2</f>
        <v>8418</v>
      </c>
      <c r="E10" s="8">
        <v>390</v>
      </c>
      <c r="F10" s="5">
        <f>(Master!L49+Master!Y296)*Master!$AE$2</f>
        <v>6127</v>
      </c>
      <c r="G10" s="8">
        <v>275</v>
      </c>
      <c r="H10" s="5">
        <f>(Master!L89+Master!Y296)*Master!$AE$2</f>
        <v>3987</v>
      </c>
      <c r="I10" s="8">
        <v>310</v>
      </c>
      <c r="J10" s="5">
        <f>(Master!L129+Master!Y296)*Master!$AE$2</f>
        <v>6361</v>
      </c>
      <c r="K10" s="8">
        <v>425</v>
      </c>
      <c r="L10" s="5">
        <f>(Master!L169+Master!Y296)*Master!$AE$2</f>
        <v>7314</v>
      </c>
      <c r="M10" s="8">
        <v>310</v>
      </c>
      <c r="N10" s="7">
        <f>(Master!L209+Master!Y296)*Master!$AE$2</f>
        <v>5174</v>
      </c>
      <c r="O10" s="101"/>
    </row>
    <row r="11" spans="1:15" ht="15" customHeight="1">
      <c r="A11" s="101"/>
      <c r="B11" s="12" t="s">
        <v>6</v>
      </c>
      <c r="C11" s="9">
        <v>550</v>
      </c>
      <c r="D11" s="5">
        <f>(Master!L10+Master!Y297)*Master!$AE$2</f>
        <v>9045</v>
      </c>
      <c r="E11" s="9">
        <v>435</v>
      </c>
      <c r="F11" s="5">
        <f>(Master!L50+Master!Y297)*Master!$AE$2</f>
        <v>6754</v>
      </c>
      <c r="G11" s="9">
        <v>320</v>
      </c>
      <c r="H11" s="5">
        <f>(Master!L90+Master!Y297)*Master!$AE$2</f>
        <v>4614</v>
      </c>
      <c r="I11" s="9">
        <v>362</v>
      </c>
      <c r="J11" s="5">
        <f>(Master!L130+Master!Y297)*Master!$AE$2</f>
        <v>6988</v>
      </c>
      <c r="K11" s="9">
        <v>477</v>
      </c>
      <c r="L11" s="5">
        <f>(Master!L170+Master!Y297)*Master!$AE$2</f>
        <v>7941</v>
      </c>
      <c r="M11" s="9">
        <v>362</v>
      </c>
      <c r="N11" s="7">
        <f>(Master!L210+Master!Y297)*Master!$AE$2</f>
        <v>5801</v>
      </c>
      <c r="O11" s="101"/>
    </row>
    <row r="12" spans="1:15" ht="15" customHeight="1">
      <c r="A12" s="101"/>
      <c r="B12" s="12" t="s">
        <v>7</v>
      </c>
      <c r="C12" s="8">
        <v>596</v>
      </c>
      <c r="D12" s="5">
        <f>(Master!L11+Master!Y298)*Master!$AE$2</f>
        <v>9672</v>
      </c>
      <c r="E12" s="8">
        <v>481</v>
      </c>
      <c r="F12" s="5">
        <f>(Master!L51+Master!Y298)*Master!$AE$2</f>
        <v>7381</v>
      </c>
      <c r="G12" s="8">
        <v>366</v>
      </c>
      <c r="H12" s="5">
        <f>(Master!L91+Master!Y298)*Master!$AE$2</f>
        <v>5241</v>
      </c>
      <c r="I12" s="8">
        <v>414</v>
      </c>
      <c r="J12" s="5">
        <f>(Master!L131+Master!Y298)*Master!$AE$2</f>
        <v>7615</v>
      </c>
      <c r="K12" s="8">
        <v>529</v>
      </c>
      <c r="L12" s="5">
        <f>(Master!L171+Master!Y298)*Master!$AE$2</f>
        <v>8568</v>
      </c>
      <c r="M12" s="8">
        <v>414</v>
      </c>
      <c r="N12" s="7">
        <f>(Master!L211+Master!Y298)*Master!$AE$2</f>
        <v>6428</v>
      </c>
      <c r="O12" s="101"/>
    </row>
    <row r="13" spans="1:15" ht="15" customHeight="1">
      <c r="A13" s="101"/>
      <c r="B13" s="12" t="s">
        <v>8</v>
      </c>
      <c r="C13" s="9">
        <v>642</v>
      </c>
      <c r="D13" s="5">
        <f>(Master!L12+Master!Y299)*Master!$AE$2</f>
        <v>10299</v>
      </c>
      <c r="E13" s="9">
        <v>527</v>
      </c>
      <c r="F13" s="5">
        <f>(Master!L52+Master!Y299)*Master!$AE$2</f>
        <v>8008</v>
      </c>
      <c r="G13" s="9">
        <v>412</v>
      </c>
      <c r="H13" s="5">
        <f>(Master!L92+Master!Y299)*Master!$AE$2</f>
        <v>5868</v>
      </c>
      <c r="I13" s="9">
        <v>465</v>
      </c>
      <c r="J13" s="5">
        <f>(Master!L132+Master!Y299)*Master!$AE$2</f>
        <v>8242</v>
      </c>
      <c r="K13" s="9">
        <v>580</v>
      </c>
      <c r="L13" s="5">
        <f>(Master!L172+Master!Y299)*Master!$AE$2</f>
        <v>9195</v>
      </c>
      <c r="M13" s="9">
        <v>465</v>
      </c>
      <c r="N13" s="7">
        <f>(Master!L212+Master!Y299)*Master!$AE$2</f>
        <v>7055</v>
      </c>
      <c r="O13" s="101"/>
    </row>
    <row r="14" spans="1:15" ht="15" customHeight="1">
      <c r="A14" s="101"/>
      <c r="B14" s="12" t="s">
        <v>9</v>
      </c>
      <c r="C14" s="8">
        <v>688</v>
      </c>
      <c r="D14" s="5">
        <f>(Master!L13+Master!Y300)*Master!$AE$2</f>
        <v>10926</v>
      </c>
      <c r="E14" s="8">
        <v>573</v>
      </c>
      <c r="F14" s="5">
        <f>(Master!L53+Master!Y300)*Master!$AE$2</f>
        <v>8635</v>
      </c>
      <c r="G14" s="8">
        <v>458</v>
      </c>
      <c r="H14" s="5">
        <f>(Master!L93+Master!Y300)*Master!$AE$2</f>
        <v>6495</v>
      </c>
      <c r="I14" s="8">
        <v>517</v>
      </c>
      <c r="J14" s="5">
        <f>(Master!L133+Master!Y300)*Master!$AE$2</f>
        <v>8869</v>
      </c>
      <c r="K14" s="8">
        <v>632</v>
      </c>
      <c r="L14" s="5">
        <f>(Master!L173+Master!Y300)*Master!$AE$2</f>
        <v>9822</v>
      </c>
      <c r="M14" s="8">
        <v>517</v>
      </c>
      <c r="N14" s="7">
        <f>(Master!L213+Master!Y300)*Master!$AE$2</f>
        <v>7682</v>
      </c>
      <c r="O14" s="101"/>
    </row>
    <row r="15" spans="1:15" ht="15" customHeight="1">
      <c r="A15" s="101"/>
      <c r="B15" s="12" t="s">
        <v>10</v>
      </c>
      <c r="C15" s="9">
        <v>733</v>
      </c>
      <c r="D15" s="5">
        <f>(Master!L14+Master!Y301)*Master!$AE$2</f>
        <v>11553</v>
      </c>
      <c r="E15" s="9">
        <v>618</v>
      </c>
      <c r="F15" s="5">
        <f>(Master!L54+Master!Y301)*Master!$AE$2</f>
        <v>9262</v>
      </c>
      <c r="G15" s="9">
        <v>503</v>
      </c>
      <c r="H15" s="5">
        <f>(Master!L94+Master!Y301)*Master!$AE$2</f>
        <v>7122</v>
      </c>
      <c r="I15" s="9">
        <v>569</v>
      </c>
      <c r="J15" s="5">
        <f>(Master!L134+Master!Y301)*Master!$AE$2</f>
        <v>9496</v>
      </c>
      <c r="K15" s="9">
        <v>684</v>
      </c>
      <c r="L15" s="5">
        <f>(Master!L174+Master!Y301)*Master!$AE$2</f>
        <v>10449</v>
      </c>
      <c r="M15" s="9">
        <v>569</v>
      </c>
      <c r="N15" s="7">
        <f>(Master!L214+Master!Y301)*Master!$AE$2</f>
        <v>8309</v>
      </c>
      <c r="O15" s="101"/>
    </row>
    <row r="16" spans="1:15" ht="15" customHeight="1">
      <c r="A16" s="101"/>
      <c r="B16" s="12" t="s">
        <v>11</v>
      </c>
      <c r="C16" s="8">
        <v>779</v>
      </c>
      <c r="D16" s="5">
        <f>(Master!L15+Master!Y302)*Master!$AE$2</f>
        <v>12180</v>
      </c>
      <c r="E16" s="8">
        <v>664</v>
      </c>
      <c r="F16" s="5">
        <f>(Master!L55+Master!Y302)*Master!$AE$2</f>
        <v>9889</v>
      </c>
      <c r="G16" s="8">
        <v>549</v>
      </c>
      <c r="H16" s="5">
        <f>(Master!L95+Master!Y302)*Master!$AE$2</f>
        <v>7749</v>
      </c>
      <c r="I16" s="8">
        <v>620</v>
      </c>
      <c r="J16" s="5">
        <f>(Master!L135+Master!Y302)*Master!$AE$2</f>
        <v>10123</v>
      </c>
      <c r="K16" s="8">
        <v>735</v>
      </c>
      <c r="L16" s="5">
        <f>(Master!L175+Master!Y302)*Master!$AE$2</f>
        <v>11076</v>
      </c>
      <c r="M16" s="8">
        <v>620</v>
      </c>
      <c r="N16" s="7">
        <f>(Master!L215+Master!Y302)*Master!$AE$2</f>
        <v>8936</v>
      </c>
      <c r="O16" s="101"/>
    </row>
    <row r="17" spans="1:15" ht="15" customHeight="1">
      <c r="A17" s="101"/>
      <c r="B17" s="12" t="s">
        <v>12</v>
      </c>
      <c r="C17" s="9">
        <v>825</v>
      </c>
      <c r="D17" s="5">
        <f>(Master!L16+Master!Y303)*Master!$AE$2</f>
        <v>12806</v>
      </c>
      <c r="E17" s="9">
        <v>710</v>
      </c>
      <c r="F17" s="5">
        <f>(Master!L56+Master!Y303)*Master!$AE$2</f>
        <v>10515</v>
      </c>
      <c r="G17" s="9">
        <v>595</v>
      </c>
      <c r="H17" s="5">
        <f>(Master!L96+Master!Y303)*Master!$AE$2</f>
        <v>8375</v>
      </c>
      <c r="I17" s="9">
        <v>672</v>
      </c>
      <c r="J17" s="5">
        <f>(Master!L136+Master!Y303)*Master!$AE$2</f>
        <v>10749</v>
      </c>
      <c r="K17" s="9">
        <v>787</v>
      </c>
      <c r="L17" s="5">
        <f>(Master!L176+Master!Y303)*Master!$AE$2</f>
        <v>11702</v>
      </c>
      <c r="M17" s="9">
        <v>672</v>
      </c>
      <c r="N17" s="7">
        <f>(Master!L216+Master!Y303)*Master!$AE$2</f>
        <v>9562</v>
      </c>
      <c r="O17" s="101"/>
    </row>
    <row r="18" spans="1:15" ht="15" customHeight="1">
      <c r="A18" s="101"/>
      <c r="B18" s="12" t="s">
        <v>13</v>
      </c>
      <c r="C18" s="8">
        <v>871</v>
      </c>
      <c r="D18" s="5">
        <f>(Master!L17+Master!Y304)*Master!$AE$2</f>
        <v>13433</v>
      </c>
      <c r="E18" s="8">
        <v>756</v>
      </c>
      <c r="F18" s="5">
        <f>(Master!L57+Master!Y304)*Master!$AE$2</f>
        <v>11142</v>
      </c>
      <c r="G18" s="8">
        <v>641</v>
      </c>
      <c r="H18" s="5">
        <f>(Master!L97+Master!Y304)*Master!$AE$2</f>
        <v>9002</v>
      </c>
      <c r="I18" s="8">
        <v>724</v>
      </c>
      <c r="J18" s="5">
        <f>(Master!L137+Master!Y304)*Master!$AE$2</f>
        <v>11376</v>
      </c>
      <c r="K18" s="8">
        <v>839</v>
      </c>
      <c r="L18" s="5">
        <f>(Master!L177+Master!Y304)*Master!$AE$2</f>
        <v>12329</v>
      </c>
      <c r="M18" s="8">
        <v>724</v>
      </c>
      <c r="N18" s="7">
        <f>(Master!L217+Master!Y304)*Master!$AE$2</f>
        <v>10189</v>
      </c>
      <c r="O18" s="101"/>
    </row>
    <row r="19" spans="1:15" ht="15" customHeight="1">
      <c r="A19" s="101"/>
      <c r="B19" s="12" t="s">
        <v>14</v>
      </c>
      <c r="C19" s="9">
        <v>916</v>
      </c>
      <c r="D19" s="5">
        <f>(Master!L18+Master!Y305)*Master!$AE$2</f>
        <v>14060</v>
      </c>
      <c r="E19" s="9">
        <v>801</v>
      </c>
      <c r="F19" s="5">
        <f>(Master!L58+Master!Y305)*Master!$AE$2</f>
        <v>11769</v>
      </c>
      <c r="G19" s="9">
        <v>686</v>
      </c>
      <c r="H19" s="5">
        <f>(Master!L98+Master!Y305)*Master!$AE$2</f>
        <v>9629</v>
      </c>
      <c r="I19" s="9">
        <v>776</v>
      </c>
      <c r="J19" s="5">
        <f>(Master!L138+Master!Y305)*Master!$AE$2</f>
        <v>12003</v>
      </c>
      <c r="K19" s="9">
        <v>891</v>
      </c>
      <c r="L19" s="5">
        <f>(Master!L178+Master!Y305)*Master!$AE$2</f>
        <v>12956</v>
      </c>
      <c r="M19" s="9">
        <v>776</v>
      </c>
      <c r="N19" s="7">
        <f>(Master!L218+Master!Y305)*Master!$AE$2</f>
        <v>10816</v>
      </c>
      <c r="O19" s="101"/>
    </row>
    <row r="20" spans="1:15" ht="15" customHeight="1">
      <c r="A20" s="101"/>
      <c r="B20" s="12" t="s">
        <v>15</v>
      </c>
      <c r="C20" s="8">
        <v>962</v>
      </c>
      <c r="D20" s="5">
        <f>(Master!L19+Master!Y306)*Master!$AE$2</f>
        <v>14687</v>
      </c>
      <c r="E20" s="8">
        <v>847</v>
      </c>
      <c r="F20" s="5">
        <f>(Master!L59+Master!Y306)*Master!$AE$2</f>
        <v>12396</v>
      </c>
      <c r="G20" s="8">
        <v>732</v>
      </c>
      <c r="H20" s="5">
        <f>(Master!L99+Master!Y306)*Master!$AE$2</f>
        <v>10256</v>
      </c>
      <c r="I20" s="8">
        <v>827</v>
      </c>
      <c r="J20" s="5">
        <f>(Master!L139+Master!Y306)*Master!$AE$2</f>
        <v>12630</v>
      </c>
      <c r="K20" s="8">
        <v>942</v>
      </c>
      <c r="L20" s="5">
        <f>(Master!L179+Master!Y306)*Master!$AE$2</f>
        <v>13583</v>
      </c>
      <c r="M20" s="8">
        <v>827</v>
      </c>
      <c r="N20" s="7">
        <f>(Master!L219+Master!Y306)*Master!$AE$2</f>
        <v>11443</v>
      </c>
      <c r="O20" s="101"/>
    </row>
    <row r="21" spans="1:15" ht="15" customHeight="1">
      <c r="A21" s="101"/>
      <c r="B21" s="12" t="s">
        <v>16</v>
      </c>
      <c r="C21" s="9">
        <v>1008</v>
      </c>
      <c r="D21" s="5">
        <f>(Master!L20+Master!Y307)*Master!$AE$2</f>
        <v>15314</v>
      </c>
      <c r="E21" s="9">
        <v>893</v>
      </c>
      <c r="F21" s="5">
        <f>(Master!L60+Master!Y307)*Master!$AE$2</f>
        <v>13023</v>
      </c>
      <c r="G21" s="9">
        <v>778</v>
      </c>
      <c r="H21" s="5">
        <f>(Master!L100+Master!Y307)*Master!$AE$2</f>
        <v>10883</v>
      </c>
      <c r="I21" s="9">
        <v>879</v>
      </c>
      <c r="J21" s="5">
        <f>(Master!L140+Master!Y307)*Master!$AE$2</f>
        <v>13257</v>
      </c>
      <c r="K21" s="9">
        <v>994</v>
      </c>
      <c r="L21" s="5">
        <f>(Master!L180+Master!Y307)*Master!$AE$2</f>
        <v>14210</v>
      </c>
      <c r="M21" s="9">
        <v>879</v>
      </c>
      <c r="N21" s="7">
        <f>(Master!L220+Master!Y307)*Master!$AE$2</f>
        <v>12070</v>
      </c>
      <c r="O21" s="101"/>
    </row>
    <row r="22" spans="1:15" ht="15" customHeight="1">
      <c r="A22" s="101"/>
      <c r="B22" s="12" t="s">
        <v>17</v>
      </c>
      <c r="C22" s="8">
        <v>1054</v>
      </c>
      <c r="D22" s="5">
        <f>(Master!L21+Master!Y308)*Master!$AE$2</f>
        <v>15941</v>
      </c>
      <c r="E22" s="8">
        <v>939</v>
      </c>
      <c r="F22" s="5">
        <f>(Master!L61+Master!Y308)*Master!$AE$2</f>
        <v>13650</v>
      </c>
      <c r="G22" s="8">
        <v>824</v>
      </c>
      <c r="H22" s="5">
        <f>(Master!L101+Master!Y308)*Master!$AE$2</f>
        <v>11510</v>
      </c>
      <c r="I22" s="8">
        <v>931</v>
      </c>
      <c r="J22" s="5">
        <f>(Master!L141+Master!Y308)*Master!$AE$2</f>
        <v>13884</v>
      </c>
      <c r="K22" s="8">
        <v>1046</v>
      </c>
      <c r="L22" s="5">
        <f>(Master!L181+Master!Y308)*Master!$AE$2</f>
        <v>14837</v>
      </c>
      <c r="M22" s="8">
        <v>931</v>
      </c>
      <c r="N22" s="7">
        <f>(Master!L221+Master!Y308)*Master!$AE$2</f>
        <v>12697</v>
      </c>
      <c r="O22" s="101"/>
    </row>
    <row r="23" spans="1:15" ht="15" customHeight="1">
      <c r="A23" s="101"/>
      <c r="B23" s="12" t="s">
        <v>18</v>
      </c>
      <c r="C23" s="9">
        <v>1099</v>
      </c>
      <c r="D23" s="5">
        <f>(Master!L22+Master!Y309)*Master!$AE$2</f>
        <v>16568</v>
      </c>
      <c r="E23" s="9">
        <v>984</v>
      </c>
      <c r="F23" s="5">
        <f>(Master!L62+Master!Y309)*Master!$AE$2</f>
        <v>14277</v>
      </c>
      <c r="G23" s="9">
        <v>869</v>
      </c>
      <c r="H23" s="5">
        <f>(Master!L102+Master!Y309)*Master!$AE$2</f>
        <v>12137</v>
      </c>
      <c r="I23" s="9">
        <v>982</v>
      </c>
      <c r="J23" s="5">
        <f>(Master!L142+Master!Y309)*Master!$AE$2</f>
        <v>14511</v>
      </c>
      <c r="K23" s="9">
        <v>1097</v>
      </c>
      <c r="L23" s="5">
        <f>(Master!L182+Master!Y309)*Master!$AE$2</f>
        <v>15464</v>
      </c>
      <c r="M23" s="9">
        <v>982</v>
      </c>
      <c r="N23" s="7">
        <f>(Master!L222+Master!Y309)*Master!$AE$2</f>
        <v>13324</v>
      </c>
      <c r="O23" s="101"/>
    </row>
    <row r="24" spans="1:15" ht="15" customHeight="1">
      <c r="A24" s="101"/>
      <c r="B24" s="12" t="s">
        <v>19</v>
      </c>
      <c r="C24" s="8">
        <v>1145</v>
      </c>
      <c r="D24" s="5">
        <f>(Master!L23+Master!Y310)*Master!$AE$2</f>
        <v>17195</v>
      </c>
      <c r="E24" s="8">
        <v>1030</v>
      </c>
      <c r="F24" s="5">
        <f>(Master!L63+Master!Y310)*Master!$AE$2</f>
        <v>14904</v>
      </c>
      <c r="G24" s="8">
        <v>915</v>
      </c>
      <c r="H24" s="5">
        <f>(Master!L103+Master!Y310)*Master!$AE$2</f>
        <v>12764</v>
      </c>
      <c r="I24" s="8">
        <v>1034</v>
      </c>
      <c r="J24" s="5">
        <f>(Master!L143+Master!Y310)*Master!$AE$2</f>
        <v>15138</v>
      </c>
      <c r="K24" s="8">
        <v>1149</v>
      </c>
      <c r="L24" s="5">
        <f>(Master!L183+Master!Y310)*Master!$AE$2</f>
        <v>16091</v>
      </c>
      <c r="M24" s="8">
        <v>1034</v>
      </c>
      <c r="N24" s="7">
        <f>(Master!L223+Master!Y310)*Master!$AE$2</f>
        <v>13951</v>
      </c>
      <c r="O24" s="101"/>
    </row>
    <row r="25" spans="1:15" ht="15" customHeight="1">
      <c r="A25" s="101"/>
      <c r="B25" s="12" t="s">
        <v>20</v>
      </c>
      <c r="C25" s="9">
        <v>1191</v>
      </c>
      <c r="D25" s="5">
        <f>(Master!L24+Master!Y311)*Master!$AE$2</f>
        <v>17822</v>
      </c>
      <c r="E25" s="9">
        <v>1076</v>
      </c>
      <c r="F25" s="5">
        <f>(Master!L64+Master!Y311)*Master!$AE$2</f>
        <v>15531</v>
      </c>
      <c r="G25" s="9">
        <v>961</v>
      </c>
      <c r="H25" s="5">
        <f>(Master!L104+Master!Y311)*Master!$AE$2</f>
        <v>13391</v>
      </c>
      <c r="I25" s="9">
        <v>1086</v>
      </c>
      <c r="J25" s="5">
        <f>(Master!L144+Master!Y311)*Master!$AE$2</f>
        <v>15765</v>
      </c>
      <c r="K25" s="9">
        <v>1201</v>
      </c>
      <c r="L25" s="5">
        <f>(Master!L184+Master!Y311)*Master!$AE$2</f>
        <v>16718</v>
      </c>
      <c r="M25" s="9">
        <v>1086</v>
      </c>
      <c r="N25" s="7">
        <f>(Master!L224+Master!Y311)*Master!$AE$2</f>
        <v>14578</v>
      </c>
      <c r="O25" s="101"/>
    </row>
    <row r="26" spans="1:15" ht="15" customHeight="1">
      <c r="A26" s="101"/>
      <c r="B26" s="12" t="s">
        <v>21</v>
      </c>
      <c r="C26" s="8">
        <v>1237</v>
      </c>
      <c r="D26" s="5">
        <f>(Master!L25+Master!Y312)*Master!$AE$2</f>
        <v>18449</v>
      </c>
      <c r="E26" s="8">
        <v>1122</v>
      </c>
      <c r="F26" s="5">
        <f>(Master!L65+Master!Y312)*Master!$AE$2</f>
        <v>16158</v>
      </c>
      <c r="G26" s="8">
        <v>1007</v>
      </c>
      <c r="H26" s="5">
        <f>(Master!L105+Master!Y312)*Master!$AE$2</f>
        <v>14018</v>
      </c>
      <c r="I26" s="8">
        <v>1137</v>
      </c>
      <c r="J26" s="5">
        <f>(Master!L145+Master!Y312)*Master!$AE$2</f>
        <v>16392</v>
      </c>
      <c r="K26" s="8">
        <v>1252</v>
      </c>
      <c r="L26" s="5">
        <f>(Master!L185+Master!Y312)*Master!$AE$2</f>
        <v>17345</v>
      </c>
      <c r="M26" s="8">
        <v>1137</v>
      </c>
      <c r="N26" s="7">
        <f>(Master!L225+Master!Y312)*Master!$AE$2</f>
        <v>15205</v>
      </c>
      <c r="O26" s="101"/>
    </row>
    <row r="27" spans="1:15" ht="15" customHeight="1">
      <c r="A27" s="101"/>
      <c r="B27" s="12" t="s">
        <v>22</v>
      </c>
      <c r="C27" s="9">
        <v>1282</v>
      </c>
      <c r="D27" s="5">
        <f>(Master!L26+Master!Y313)*Master!$AE$2</f>
        <v>19076</v>
      </c>
      <c r="E27" s="9">
        <v>1167</v>
      </c>
      <c r="F27" s="5">
        <f>(Master!L66+Master!Y313)*Master!$AE$2</f>
        <v>16785</v>
      </c>
      <c r="G27" s="9">
        <v>1052</v>
      </c>
      <c r="H27" s="5">
        <f>(Master!L106+Master!Y313)*Master!$AE$2</f>
        <v>14645</v>
      </c>
      <c r="I27" s="9">
        <v>1189</v>
      </c>
      <c r="J27" s="5">
        <f>(Master!L146+Master!Y313)*Master!$AE$2</f>
        <v>17019</v>
      </c>
      <c r="K27" s="9">
        <v>1304</v>
      </c>
      <c r="L27" s="5">
        <f>(Master!L186+Master!Y313)*Master!$AE$2</f>
        <v>17972</v>
      </c>
      <c r="M27" s="9">
        <v>1189</v>
      </c>
      <c r="N27" s="7">
        <f>(Master!L226+Master!Y313)*Master!$AE$2</f>
        <v>15832</v>
      </c>
      <c r="O27" s="101"/>
    </row>
    <row r="28" spans="1:15" ht="15" customHeight="1">
      <c r="A28" s="101"/>
      <c r="B28" s="12" t="s">
        <v>23</v>
      </c>
      <c r="C28" s="8">
        <v>1328</v>
      </c>
      <c r="D28" s="5">
        <f>(Master!L27+Master!Y314)*Master!$AE$2</f>
        <v>19703</v>
      </c>
      <c r="E28" s="8">
        <v>1213</v>
      </c>
      <c r="F28" s="5">
        <f>(Master!L67+Master!Y314)*Master!$AE$2</f>
        <v>17412</v>
      </c>
      <c r="G28" s="8">
        <v>1098</v>
      </c>
      <c r="H28" s="5">
        <f>(Master!L107+Master!Y314)*Master!$AE$2</f>
        <v>15272</v>
      </c>
      <c r="I28" s="8">
        <v>1241</v>
      </c>
      <c r="J28" s="5">
        <f>(Master!L147+Master!Y314)*Master!$AE$2</f>
        <v>17646</v>
      </c>
      <c r="K28" s="8">
        <v>1356</v>
      </c>
      <c r="L28" s="5">
        <f>(Master!L187+Master!Y314)*Master!$AE$2</f>
        <v>18599</v>
      </c>
      <c r="M28" s="8">
        <v>1241</v>
      </c>
      <c r="N28" s="7">
        <f>(Master!L227+Master!Y314)*Master!$AE$2</f>
        <v>16459</v>
      </c>
      <c r="O28" s="101"/>
    </row>
    <row r="29" spans="1:15" ht="15" customHeight="1">
      <c r="A29" s="101"/>
      <c r="B29" s="12" t="s">
        <v>24</v>
      </c>
      <c r="C29" s="9">
        <v>1374</v>
      </c>
      <c r="D29" s="5">
        <f>(Master!L28+Master!Y315)*Master!$AE$2</f>
        <v>20330</v>
      </c>
      <c r="E29" s="9">
        <v>1259</v>
      </c>
      <c r="F29" s="5">
        <f>(Master!L68+Master!Y315)*Master!$AE$2</f>
        <v>18039</v>
      </c>
      <c r="G29" s="9">
        <v>1144</v>
      </c>
      <c r="H29" s="5">
        <f>(Master!L108+Master!Y315)*Master!$AE$2</f>
        <v>15899</v>
      </c>
      <c r="I29" s="9">
        <v>1293</v>
      </c>
      <c r="J29" s="5">
        <f>(Master!L148+Master!Y315)*Master!$AE$2</f>
        <v>18273</v>
      </c>
      <c r="K29" s="9">
        <v>1408</v>
      </c>
      <c r="L29" s="5">
        <f>(Master!L188+Master!Y315)*Master!$AE$2</f>
        <v>19226</v>
      </c>
      <c r="M29" s="9">
        <v>1293</v>
      </c>
      <c r="N29" s="7">
        <f>(Master!L228+Master!Y315)*Master!$AE$2</f>
        <v>17086</v>
      </c>
      <c r="O29" s="101"/>
    </row>
    <row r="30" spans="1:15" ht="15" customHeight="1">
      <c r="A30" s="101"/>
      <c r="B30" s="12" t="s">
        <v>25</v>
      </c>
      <c r="C30" s="3">
        <v>1420</v>
      </c>
      <c r="D30" s="5">
        <f>(Master!L29+Master!Y316)*Master!$AE$2</f>
        <v>20957</v>
      </c>
      <c r="E30" s="8">
        <v>1305</v>
      </c>
      <c r="F30" s="5">
        <f>(Master!L69+Master!Y316)*Master!$AE$2</f>
        <v>18666</v>
      </c>
      <c r="G30" s="8">
        <v>1190</v>
      </c>
      <c r="H30" s="5">
        <f>(Master!L109+Master!Y316)*Master!$AE$2</f>
        <v>16526</v>
      </c>
      <c r="I30" s="8">
        <v>1344</v>
      </c>
      <c r="J30" s="5">
        <f>(Master!L149+Master!Y316)*Master!$AE$2</f>
        <v>18900</v>
      </c>
      <c r="K30" s="8">
        <v>1459</v>
      </c>
      <c r="L30" s="5">
        <f>(Master!L189+Master!Y316)*Master!$AE$2</f>
        <v>19853</v>
      </c>
      <c r="M30" s="8">
        <v>1344</v>
      </c>
      <c r="N30" s="7">
        <f>(Master!L229+Master!Y316)*Master!$AE$2</f>
        <v>17713</v>
      </c>
      <c r="O30" s="101"/>
    </row>
    <row r="31" spans="1:15" ht="15" customHeight="1">
      <c r="A31" s="101"/>
      <c r="B31" s="12" t="s">
        <v>26</v>
      </c>
      <c r="C31" s="4">
        <v>1465</v>
      </c>
      <c r="D31" s="5">
        <f>(Master!L30+Master!Y317)*Master!$AE$2</f>
        <v>21584</v>
      </c>
      <c r="E31" s="9">
        <v>1350</v>
      </c>
      <c r="F31" s="5">
        <f>(Master!L70+Master!Y317)*Master!$AE$2</f>
        <v>19293</v>
      </c>
      <c r="G31" s="9">
        <v>1235</v>
      </c>
      <c r="H31" s="5">
        <f>(Master!L110+Master!Y317)*Master!$AE$2</f>
        <v>17153</v>
      </c>
      <c r="I31" s="9">
        <v>1396</v>
      </c>
      <c r="J31" s="5">
        <f>(Master!L150+Master!Y317)*Master!$AE$2</f>
        <v>19527</v>
      </c>
      <c r="K31" s="9">
        <v>1511</v>
      </c>
      <c r="L31" s="5">
        <f>(Master!L190+Master!Y317)*Master!$AE$2</f>
        <v>20480</v>
      </c>
      <c r="M31" s="9">
        <v>1396</v>
      </c>
      <c r="N31" s="7">
        <f>(Master!L230+Master!Y317)*Master!$AE$2</f>
        <v>18340</v>
      </c>
      <c r="O31" s="101"/>
    </row>
    <row r="32" spans="1:15" ht="15" customHeight="1">
      <c r="A32" s="101"/>
      <c r="B32" s="12" t="s">
        <v>27</v>
      </c>
      <c r="C32" s="3">
        <v>1511</v>
      </c>
      <c r="D32" s="5">
        <f>(Master!L31+Master!Y318)*Master!$AE$2</f>
        <v>22211</v>
      </c>
      <c r="E32" s="8">
        <v>1396</v>
      </c>
      <c r="F32" s="5">
        <f>(Master!L71+Master!Y318)*Master!$AE$2</f>
        <v>19920</v>
      </c>
      <c r="G32" s="8">
        <v>1281</v>
      </c>
      <c r="H32" s="5">
        <f>(Master!L111+Master!Y318)*Master!$AE$2</f>
        <v>17780</v>
      </c>
      <c r="I32" s="8">
        <v>1448</v>
      </c>
      <c r="J32" s="5">
        <f>(Master!L151+Master!Y318)*Master!$AE$2</f>
        <v>20154</v>
      </c>
      <c r="K32" s="8">
        <v>1563</v>
      </c>
      <c r="L32" s="5">
        <f>(Master!L191+Master!Y318)*Master!$AE$2</f>
        <v>21107</v>
      </c>
      <c r="M32" s="8">
        <v>1448</v>
      </c>
      <c r="N32" s="7">
        <f>(Master!L231+Master!Y318)*Master!$AE$2</f>
        <v>18967</v>
      </c>
      <c r="O32" s="101"/>
    </row>
    <row r="33" spans="1:22" ht="15" customHeight="1">
      <c r="A33" s="101"/>
      <c r="B33" s="12" t="s">
        <v>28</v>
      </c>
      <c r="C33" s="4">
        <v>1577</v>
      </c>
      <c r="D33" s="5">
        <f>(Master!L32+Master!Y319)*Master!$AE$2</f>
        <v>22838</v>
      </c>
      <c r="E33" s="9">
        <v>1442</v>
      </c>
      <c r="F33" s="5">
        <f>(Master!L72+Master!Y319)*Master!$AE$2</f>
        <v>20547</v>
      </c>
      <c r="G33" s="9">
        <v>1327</v>
      </c>
      <c r="H33" s="5">
        <f>(Master!L112+Master!Y319)*Master!$AE$2</f>
        <v>18407</v>
      </c>
      <c r="I33" s="9">
        <v>1499</v>
      </c>
      <c r="J33" s="5">
        <f>(Master!L152+Master!Y319)*Master!$AE$2</f>
        <v>20781</v>
      </c>
      <c r="K33" s="9">
        <v>1614</v>
      </c>
      <c r="L33" s="5">
        <f>(Master!L192+Master!Y319)*Master!$AE$2</f>
        <v>21734</v>
      </c>
      <c r="M33" s="9">
        <v>1499</v>
      </c>
      <c r="N33" s="7">
        <f>(Master!L232+Master!Y319)*Master!$AE$2</f>
        <v>19594</v>
      </c>
      <c r="O33" s="101"/>
    </row>
    <row r="34" spans="1:22" ht="15" customHeight="1">
      <c r="A34" s="101"/>
      <c r="B34" s="12" t="s">
        <v>29</v>
      </c>
      <c r="C34" s="3">
        <v>1603</v>
      </c>
      <c r="D34" s="5">
        <f>(Master!L33+Master!Y320)*Master!$AE$2</f>
        <v>23465</v>
      </c>
      <c r="E34" s="8">
        <v>1488</v>
      </c>
      <c r="F34" s="5">
        <f>(Master!L73+Master!Y320)*Master!$AE$2</f>
        <v>21174</v>
      </c>
      <c r="G34" s="8">
        <v>1373</v>
      </c>
      <c r="H34" s="5">
        <f>(Master!L113+Master!Y320)*Master!$AE$2</f>
        <v>19034</v>
      </c>
      <c r="I34" s="8">
        <v>1551</v>
      </c>
      <c r="J34" s="5">
        <f>(Master!L153+Master!Y320)*Master!$AE$2</f>
        <v>21408</v>
      </c>
      <c r="K34" s="8">
        <v>1666</v>
      </c>
      <c r="L34" s="5">
        <f>(Master!L193+Master!Y320)*Master!$AE$2</f>
        <v>22361</v>
      </c>
      <c r="M34" s="8">
        <v>1551</v>
      </c>
      <c r="N34" s="7">
        <f>(Master!L233+Master!Y320)*Master!$AE$2</f>
        <v>20221</v>
      </c>
      <c r="O34" s="101"/>
    </row>
    <row r="35" spans="1:22" ht="15" customHeight="1">
      <c r="A35" s="101"/>
      <c r="B35" s="12" t="s">
        <v>30</v>
      </c>
      <c r="C35" s="4">
        <v>1648</v>
      </c>
      <c r="D35" s="5">
        <f>(Master!L34+Master!Y321)*Master!$AE$2</f>
        <v>24092</v>
      </c>
      <c r="E35" s="9">
        <v>1533</v>
      </c>
      <c r="F35" s="5">
        <f>(Master!L74+Master!Y321)*Master!$AE$2</f>
        <v>21801</v>
      </c>
      <c r="G35" s="9">
        <v>1418</v>
      </c>
      <c r="H35" s="5">
        <f>(Master!L114+Master!Y321)*Master!$AE$2</f>
        <v>19661</v>
      </c>
      <c r="I35" s="9">
        <v>1603</v>
      </c>
      <c r="J35" s="5">
        <f>(Master!L154+Master!Y321)*Master!$AE$2</f>
        <v>22035</v>
      </c>
      <c r="K35" s="9">
        <v>1718</v>
      </c>
      <c r="L35" s="5">
        <f>(Master!L194+Master!Y321)*Master!$AE$2</f>
        <v>22988</v>
      </c>
      <c r="M35" s="9">
        <v>1603</v>
      </c>
      <c r="N35" s="7">
        <f>(Master!L234+Master!Y321)*Master!$AE$2</f>
        <v>20848</v>
      </c>
      <c r="O35" s="101"/>
    </row>
    <row r="36" spans="1:22" ht="15" customHeight="1">
      <c r="A36" s="101"/>
      <c r="B36" s="12" t="s">
        <v>31</v>
      </c>
      <c r="C36" s="3">
        <v>1694</v>
      </c>
      <c r="D36" s="5">
        <f>(Master!L35+Master!Y322)*Master!$AE$2</f>
        <v>24719</v>
      </c>
      <c r="E36" s="8">
        <v>1579</v>
      </c>
      <c r="F36" s="5">
        <f>(Master!L75+Master!Y322)*Master!$AE$2</f>
        <v>22428</v>
      </c>
      <c r="G36" s="8">
        <v>1464</v>
      </c>
      <c r="H36" s="5">
        <f>(Master!L115+Master!Y322)*Master!$AE$2</f>
        <v>20288</v>
      </c>
      <c r="I36" s="8">
        <v>1654</v>
      </c>
      <c r="J36" s="5">
        <f>(Master!L155+Master!Y322)*Master!$AE$2</f>
        <v>22662</v>
      </c>
      <c r="K36" s="8">
        <v>1769</v>
      </c>
      <c r="L36" s="5">
        <f>(Master!L195+Master!Y322)*Master!$AE$2</f>
        <v>23615</v>
      </c>
      <c r="M36" s="8">
        <v>1654</v>
      </c>
      <c r="N36" s="7">
        <f>(Master!L235+Master!Y322)*Master!$AE$2</f>
        <v>21475</v>
      </c>
      <c r="O36" s="101"/>
    </row>
    <row r="37" spans="1:22" ht="15" customHeight="1">
      <c r="A37" s="101"/>
      <c r="B37" s="12" t="s">
        <v>32</v>
      </c>
      <c r="C37" s="4">
        <v>1740</v>
      </c>
      <c r="D37" s="5">
        <f>(Master!L36+Master!Y323)*Master!$AE$2</f>
        <v>25346</v>
      </c>
      <c r="E37" s="9">
        <v>1625</v>
      </c>
      <c r="F37" s="5">
        <f>(Master!L76+Master!Y323)*Master!$AE$2</f>
        <v>23055</v>
      </c>
      <c r="G37" s="9">
        <v>1510</v>
      </c>
      <c r="H37" s="5">
        <f>(Master!L116+Master!Y323)*Master!$AE$2</f>
        <v>20915</v>
      </c>
      <c r="I37" s="9">
        <v>1706</v>
      </c>
      <c r="J37" s="5">
        <f>(Master!L156+Master!Y323)*Master!$AE$2</f>
        <v>23289</v>
      </c>
      <c r="K37" s="9">
        <v>1821</v>
      </c>
      <c r="L37" s="5">
        <f>(Master!L196+Master!Y323)*Master!$AE$2</f>
        <v>24242</v>
      </c>
      <c r="M37" s="9">
        <v>1705</v>
      </c>
      <c r="N37" s="7">
        <f>(Master!L236+Master!Y323)*Master!$AE$2</f>
        <v>22102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1786</v>
      </c>
      <c r="D38" s="5">
        <f>(Master!L37+Master!Y324)*Master!$AE$2</f>
        <v>25973</v>
      </c>
      <c r="E38" s="8">
        <v>1671</v>
      </c>
      <c r="F38" s="5">
        <f>(Master!L77+Master!Y324)*Master!$AE$2</f>
        <v>23682</v>
      </c>
      <c r="G38" s="8">
        <v>1556</v>
      </c>
      <c r="H38" s="5">
        <f>(Master!L117+Master!Y324)*Master!$AE$2</f>
        <v>21542</v>
      </c>
      <c r="I38" s="8">
        <v>1758</v>
      </c>
      <c r="J38" s="5">
        <f>(Master!L157+Master!Y324)*Master!$AE$2</f>
        <v>23916</v>
      </c>
      <c r="K38" s="8">
        <v>1873</v>
      </c>
      <c r="L38" s="5">
        <f>(Master!L197+Master!Y324)*Master!$AE$2</f>
        <v>24869</v>
      </c>
      <c r="M38" s="8">
        <v>1758</v>
      </c>
      <c r="N38" s="7">
        <f>(Master!L237+Master!Y324)*Master!$AE$2</f>
        <v>22729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1831</v>
      </c>
      <c r="D39" s="5">
        <f>(Master!L38+Master!Y325)*Master!$AE$2</f>
        <v>26600</v>
      </c>
      <c r="E39" s="16">
        <v>1716</v>
      </c>
      <c r="F39" s="5">
        <f>(Master!L78+Master!Y325)*Master!$AE$2</f>
        <v>24309</v>
      </c>
      <c r="G39" s="16">
        <v>1601</v>
      </c>
      <c r="H39" s="5">
        <f>(Master!L118+Master!Y325)*Master!$AE$2</f>
        <v>22169</v>
      </c>
      <c r="I39" s="16">
        <v>1810</v>
      </c>
      <c r="J39" s="5">
        <f>(Master!L158+Master!Y325)*Master!$AE$2</f>
        <v>24543</v>
      </c>
      <c r="K39" s="16">
        <v>1925</v>
      </c>
      <c r="L39" s="5">
        <f>(Master!L198+Master!Y325)*Master!$AE$2</f>
        <v>25496</v>
      </c>
      <c r="M39" s="16">
        <v>1810</v>
      </c>
      <c r="N39" s="7">
        <f>(Master!L238+Master!Y325)*Master!$AE$2</f>
        <v>23356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(Master!AA19)*Master!$AE$2</f>
        <v>3230</v>
      </c>
      <c r="G42" s="291"/>
      <c r="H42" s="101"/>
      <c r="I42" s="260" t="s">
        <v>544</v>
      </c>
      <c r="J42" s="261"/>
      <c r="K42" s="261"/>
      <c r="L42" s="262"/>
      <c r="M42" s="290">
        <f>(Master!AE19)*Master!$AE$2</f>
        <v>721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(Master!AB19)*Master!$AE$2</f>
        <v>1361</v>
      </c>
      <c r="G43" s="276"/>
      <c r="H43" s="101"/>
      <c r="I43" s="263" t="s">
        <v>45</v>
      </c>
      <c r="J43" s="264"/>
      <c r="K43" s="264"/>
      <c r="L43" s="265"/>
      <c r="M43" s="275">
        <f>(Master!AF19)*Master!$AE$2</f>
        <v>1291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(Master!AH19)*Master!$AE$2</f>
        <v>4681</v>
      </c>
      <c r="G44" s="301"/>
      <c r="H44" s="101"/>
      <c r="I44" s="272" t="s">
        <v>74</v>
      </c>
      <c r="J44" s="273"/>
      <c r="K44" s="273"/>
      <c r="L44" s="274"/>
      <c r="M44" s="277">
        <f>(Master!AI19)*Master!$AE$2</f>
        <v>864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(Master!AD19)*Master!$AE$2</f>
        <v>3122</v>
      </c>
      <c r="G47" s="303"/>
      <c r="H47" s="101"/>
      <c r="I47" s="304" t="s">
        <v>57</v>
      </c>
      <c r="J47" s="305"/>
      <c r="K47" s="305"/>
      <c r="L47" s="305"/>
      <c r="M47" s="305"/>
      <c r="N47" s="306"/>
      <c r="O47" s="101"/>
    </row>
    <row r="48" spans="1:22" ht="15" customHeight="1">
      <c r="A48" s="101"/>
      <c r="B48" s="296" t="s">
        <v>551</v>
      </c>
      <c r="C48" s="297"/>
      <c r="D48" s="297"/>
      <c r="E48" s="298"/>
      <c r="F48" s="316">
        <f>(Master!AJ19)*Master!$AE$2</f>
        <v>3866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(Master!AK19)*Master!$AE$2</f>
        <v>3340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hhDOIHet5IhEEVtINKGPFbk8cBgn4RUjsp3a/z/rRQ18tjo9Y/yqGOh3ZGXjDwD30Jn1/kRm3K4SmQTiNcGbuw==" saltValue="soRBpTumWxFuIPlz7mMDzg==" spinCount="100000" sheet="1" objects="1" scenarios="1"/>
  <mergeCells count="34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C0A3015-F967-4D74-B483-F8380C75826C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7A46FF0D-1902-436D-A8F6-4FF44D34AA0D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9D594686-3761-4D96-ACCD-DD31FB1F41B1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45969A80-94CD-4CE6-9772-4F70F84622D3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V51"/>
  <sheetViews>
    <sheetView zoomScaleNormal="100" workbookViewId="0">
      <selection activeCell="B3" sqref="B3:N3"/>
    </sheetView>
  </sheetViews>
  <sheetFormatPr defaultColWidth="0" defaultRowHeight="13.2" zeroHeight="1"/>
  <cols>
    <col min="1" max="1" width="1.777343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63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434</v>
      </c>
      <c r="D6" s="5">
        <f>(Master!M5+Master!Y327)*Master!$AE$2</f>
        <v>7385</v>
      </c>
      <c r="E6" s="8">
        <v>274</v>
      </c>
      <c r="F6" s="5">
        <f>(Master!M45+Master!Y327)*Master!$AE$2</f>
        <v>4527</v>
      </c>
      <c r="G6" s="8">
        <v>114</v>
      </c>
      <c r="H6" s="5">
        <f>(Master!M85+Master!Y327)*Master!$AE$2</f>
        <v>1850</v>
      </c>
      <c r="I6" s="8">
        <v>136</v>
      </c>
      <c r="J6" s="5">
        <f>(Master!M125+Master!Y327)*Master!$AE$2</f>
        <v>4976</v>
      </c>
      <c r="K6" s="8">
        <v>296</v>
      </c>
      <c r="L6" s="5">
        <f>(Master!M165+Master!Y327)*Master!$AE$2</f>
        <v>6090</v>
      </c>
      <c r="M6" s="8">
        <v>136</v>
      </c>
      <c r="N6" s="7">
        <f>(Master!M205+Master!Y327)*Master!$AE$2</f>
        <v>3413</v>
      </c>
      <c r="O6" s="101"/>
    </row>
    <row r="7" spans="1:15" ht="15" customHeight="1">
      <c r="A7" s="101"/>
      <c r="B7" s="12" t="s">
        <v>2</v>
      </c>
      <c r="C7" s="9">
        <v>492</v>
      </c>
      <c r="D7" s="5">
        <f>(Master!M6+Master!Y328)*Master!$AE$2</f>
        <v>8170</v>
      </c>
      <c r="E7" s="9">
        <v>332</v>
      </c>
      <c r="F7" s="5">
        <f>(Master!M46+Master!Y328)*Master!$AE$2</f>
        <v>5312</v>
      </c>
      <c r="G7" s="9">
        <v>172</v>
      </c>
      <c r="H7" s="5">
        <f>(Master!M86+Master!Y328)*Master!$AE$2</f>
        <v>2635</v>
      </c>
      <c r="I7" s="9">
        <v>203</v>
      </c>
      <c r="J7" s="5">
        <f>(Master!M126+Master!Y328)*Master!$AE$2</f>
        <v>5761</v>
      </c>
      <c r="K7" s="9">
        <v>363</v>
      </c>
      <c r="L7" s="5">
        <f>(Master!M166+Master!Y328)*Master!$AE$2</f>
        <v>6875</v>
      </c>
      <c r="M7" s="9">
        <v>203</v>
      </c>
      <c r="N7" s="7">
        <f>(Master!M206+Master!Y328)*Master!$AE$2</f>
        <v>4198</v>
      </c>
      <c r="O7" s="101"/>
    </row>
    <row r="8" spans="1:15" ht="15" customHeight="1">
      <c r="A8" s="101"/>
      <c r="B8" s="12" t="s">
        <v>3</v>
      </c>
      <c r="C8" s="8">
        <v>549</v>
      </c>
      <c r="D8" s="5">
        <f>(Master!M7+Master!Y329)*Master!$AE$2</f>
        <v>8955</v>
      </c>
      <c r="E8" s="8">
        <v>389</v>
      </c>
      <c r="F8" s="5">
        <f>(Master!M47+Master!Y329)*Master!$AE$2</f>
        <v>6097</v>
      </c>
      <c r="G8" s="8">
        <v>229</v>
      </c>
      <c r="H8" s="5">
        <f>(Master!M87+Master!Y329)*Master!$AE$2</f>
        <v>3420</v>
      </c>
      <c r="I8" s="8">
        <v>271</v>
      </c>
      <c r="J8" s="5">
        <f>(Master!M127+Master!Y329)*Master!$AE$2</f>
        <v>6546</v>
      </c>
      <c r="K8" s="8">
        <v>431</v>
      </c>
      <c r="L8" s="5">
        <f>(Master!M167+Master!Y329)*Master!$AE$2</f>
        <v>7660</v>
      </c>
      <c r="M8" s="8">
        <v>271</v>
      </c>
      <c r="N8" s="7">
        <f>(Master!M207+Master!Y329)*Master!$AE$2</f>
        <v>4983</v>
      </c>
      <c r="O8" s="101"/>
    </row>
    <row r="9" spans="1:15" ht="15" customHeight="1">
      <c r="A9" s="101"/>
      <c r="B9" s="12" t="s">
        <v>4</v>
      </c>
      <c r="C9" s="9">
        <v>606</v>
      </c>
      <c r="D9" s="5">
        <f>(Master!M8+Master!Y330)*Master!$AE$2</f>
        <v>9740</v>
      </c>
      <c r="E9" s="9">
        <v>446</v>
      </c>
      <c r="F9" s="5">
        <f>(Master!M48+Master!Y330)*Master!$AE$2</f>
        <v>6882</v>
      </c>
      <c r="G9" s="9">
        <v>286</v>
      </c>
      <c r="H9" s="5">
        <f>(Master!M88+Master!Y330)*Master!$AE$2</f>
        <v>4205</v>
      </c>
      <c r="I9" s="9">
        <v>339</v>
      </c>
      <c r="J9" s="5">
        <f>(Master!M128+Master!Y330)*Master!$AE$2</f>
        <v>7331</v>
      </c>
      <c r="K9" s="9">
        <v>499</v>
      </c>
      <c r="L9" s="5">
        <f>(Master!M168+Master!Y330)*Master!$AE$2</f>
        <v>8445</v>
      </c>
      <c r="M9" s="9">
        <v>339</v>
      </c>
      <c r="N9" s="7">
        <f>(Master!M208+Master!Y330)*Master!$AE$2</f>
        <v>5768</v>
      </c>
      <c r="O9" s="101"/>
    </row>
    <row r="10" spans="1:15" ht="15" customHeight="1">
      <c r="A10" s="101"/>
      <c r="B10" s="12" t="s">
        <v>5</v>
      </c>
      <c r="C10" s="8">
        <v>663</v>
      </c>
      <c r="D10" s="5">
        <f>(Master!M9+Master!Y331)*Master!$AE$2</f>
        <v>10525</v>
      </c>
      <c r="E10" s="8">
        <v>503</v>
      </c>
      <c r="F10" s="5">
        <f>(Master!M49+Master!Y331)*Master!$AE$2</f>
        <v>7667</v>
      </c>
      <c r="G10" s="8">
        <v>343</v>
      </c>
      <c r="H10" s="5">
        <f>(Master!M89+Master!Y331)*Master!$AE$2</f>
        <v>4990</v>
      </c>
      <c r="I10" s="8">
        <v>407</v>
      </c>
      <c r="J10" s="5">
        <f>(Master!M129+Master!Y331)*Master!$AE$2</f>
        <v>8116</v>
      </c>
      <c r="K10" s="8">
        <v>567</v>
      </c>
      <c r="L10" s="5">
        <f>(Master!M169+Master!Y331)*Master!$AE$2</f>
        <v>9230</v>
      </c>
      <c r="M10" s="8">
        <v>407</v>
      </c>
      <c r="N10" s="7">
        <f>(Master!M209+Master!Y331)*Master!$AE$2</f>
        <v>6553</v>
      </c>
      <c r="O10" s="101"/>
    </row>
    <row r="11" spans="1:15" ht="15" customHeight="1">
      <c r="A11" s="101"/>
      <c r="B11" s="12" t="s">
        <v>6</v>
      </c>
      <c r="C11" s="9">
        <v>720</v>
      </c>
      <c r="D11" s="5">
        <f>(Master!M10+Master!Y332)*Master!$AE$2</f>
        <v>11310</v>
      </c>
      <c r="E11" s="9">
        <v>560</v>
      </c>
      <c r="F11" s="5">
        <f>(Master!M50+Master!Y332)*Master!$AE$2</f>
        <v>8452</v>
      </c>
      <c r="G11" s="9">
        <v>400</v>
      </c>
      <c r="H11" s="5">
        <f>(Master!M90+Master!Y332)*Master!$AE$2</f>
        <v>5775</v>
      </c>
      <c r="I11" s="9">
        <v>475</v>
      </c>
      <c r="J11" s="5">
        <f>(Master!M130+Master!Y332)*Master!$AE$2</f>
        <v>8901</v>
      </c>
      <c r="K11" s="9">
        <v>635</v>
      </c>
      <c r="L11" s="5">
        <f>(Master!M170+Master!Y332)*Master!$AE$2</f>
        <v>10015</v>
      </c>
      <c r="M11" s="9">
        <v>475</v>
      </c>
      <c r="N11" s="7">
        <f>(Master!M210+Master!Y332)*Master!$AE$2</f>
        <v>7338</v>
      </c>
      <c r="O11" s="101"/>
    </row>
    <row r="12" spans="1:15" ht="15" customHeight="1">
      <c r="A12" s="101"/>
      <c r="B12" s="12" t="s">
        <v>7</v>
      </c>
      <c r="C12" s="8">
        <v>778</v>
      </c>
      <c r="D12" s="5">
        <f>(Master!M11+Master!Y333)*Master!$AE$2</f>
        <v>12095</v>
      </c>
      <c r="E12" s="8">
        <v>618</v>
      </c>
      <c r="F12" s="5">
        <f>(Master!M51+Master!Y333)*Master!$AE$2</f>
        <v>9237</v>
      </c>
      <c r="G12" s="8">
        <v>458</v>
      </c>
      <c r="H12" s="5">
        <f>(Master!M91+Master!Y333)*Master!$AE$2</f>
        <v>6560</v>
      </c>
      <c r="I12" s="8">
        <v>542</v>
      </c>
      <c r="J12" s="5">
        <f>(Master!M131+Master!Y333)*Master!$AE$2</f>
        <v>9686</v>
      </c>
      <c r="K12" s="8">
        <v>702</v>
      </c>
      <c r="L12" s="5">
        <f>(Master!M171+Master!Y333)*Master!$AE$2</f>
        <v>10800</v>
      </c>
      <c r="M12" s="8">
        <v>542</v>
      </c>
      <c r="N12" s="7">
        <f>(Master!M211+Master!Y333)*Master!$AE$2</f>
        <v>8123</v>
      </c>
      <c r="O12" s="101"/>
    </row>
    <row r="13" spans="1:15" ht="15" customHeight="1">
      <c r="A13" s="101"/>
      <c r="B13" s="12" t="s">
        <v>8</v>
      </c>
      <c r="C13" s="9">
        <v>835</v>
      </c>
      <c r="D13" s="5">
        <f>(Master!M12+Master!Y334)*Master!$AE$2</f>
        <v>12880</v>
      </c>
      <c r="E13" s="9">
        <v>675</v>
      </c>
      <c r="F13" s="5">
        <f>(Master!M52+Master!Y334)*Master!$AE$2</f>
        <v>10022</v>
      </c>
      <c r="G13" s="9">
        <v>515</v>
      </c>
      <c r="H13" s="5">
        <f>(Master!M92+Master!Y334)*Master!$AE$2</f>
        <v>7345</v>
      </c>
      <c r="I13" s="9">
        <v>610</v>
      </c>
      <c r="J13" s="5">
        <f>(Master!M132+Master!Y334)*Master!$AE$2</f>
        <v>10471</v>
      </c>
      <c r="K13" s="9">
        <v>770</v>
      </c>
      <c r="L13" s="5">
        <f>(Master!M172+Master!Y334)*Master!$AE$2</f>
        <v>11585</v>
      </c>
      <c r="M13" s="9">
        <v>610</v>
      </c>
      <c r="N13" s="7">
        <f>(Master!M212+Master!Y334)*Master!$AE$2</f>
        <v>8908</v>
      </c>
      <c r="O13" s="101"/>
    </row>
    <row r="14" spans="1:15" ht="15" customHeight="1">
      <c r="A14" s="101"/>
      <c r="B14" s="12" t="s">
        <v>9</v>
      </c>
      <c r="C14" s="8">
        <v>892</v>
      </c>
      <c r="D14" s="5">
        <f>(Master!M13+Master!Y335)*Master!$AE$2</f>
        <v>13665</v>
      </c>
      <c r="E14" s="8">
        <v>732</v>
      </c>
      <c r="F14" s="5">
        <f>(Master!M53+Master!Y335)*Master!$AE$2</f>
        <v>10807</v>
      </c>
      <c r="G14" s="8">
        <v>572</v>
      </c>
      <c r="H14" s="5">
        <f>(Master!M93+Master!Y335)*Master!$AE$2</f>
        <v>8130</v>
      </c>
      <c r="I14" s="8">
        <v>678</v>
      </c>
      <c r="J14" s="5">
        <f>(Master!M133+Master!Y335)*Master!$AE$2</f>
        <v>11256</v>
      </c>
      <c r="K14" s="8">
        <v>838</v>
      </c>
      <c r="L14" s="5">
        <f>(Master!M173+Master!Y335)*Master!$AE$2</f>
        <v>12370</v>
      </c>
      <c r="M14" s="8">
        <v>678</v>
      </c>
      <c r="N14" s="7">
        <f>(Master!M213+Master!Y335)*Master!$AE$2</f>
        <v>9693</v>
      </c>
      <c r="O14" s="101"/>
    </row>
    <row r="15" spans="1:15" ht="15" customHeight="1">
      <c r="A15" s="101"/>
      <c r="B15" s="12" t="s">
        <v>10</v>
      </c>
      <c r="C15" s="9">
        <v>949</v>
      </c>
      <c r="D15" s="5">
        <f>(Master!M14+Master!Y336)*Master!$AE$2</f>
        <v>14450</v>
      </c>
      <c r="E15" s="9">
        <v>789</v>
      </c>
      <c r="F15" s="5">
        <f>(Master!M54+Master!Y336)*Master!$AE$2</f>
        <v>11592</v>
      </c>
      <c r="G15" s="9">
        <v>629</v>
      </c>
      <c r="H15" s="5">
        <f>(Master!M94+Master!Y336)*Master!$AE$2</f>
        <v>8915</v>
      </c>
      <c r="I15" s="9">
        <v>746</v>
      </c>
      <c r="J15" s="5">
        <f>(Master!M134+Master!Y336)*Master!$AE$2</f>
        <v>12041</v>
      </c>
      <c r="K15" s="9">
        <v>906</v>
      </c>
      <c r="L15" s="5">
        <f>(Master!M174+Master!Y336)*Master!$AE$2</f>
        <v>13155</v>
      </c>
      <c r="M15" s="9">
        <v>746</v>
      </c>
      <c r="N15" s="7">
        <f>(Master!M214+Master!Y336)*Master!$AE$2</f>
        <v>10478</v>
      </c>
      <c r="O15" s="101"/>
    </row>
    <row r="16" spans="1:15" ht="15" customHeight="1">
      <c r="A16" s="101"/>
      <c r="B16" s="12" t="s">
        <v>11</v>
      </c>
      <c r="C16" s="8">
        <v>1006</v>
      </c>
      <c r="D16" s="5">
        <f>(Master!M15+Master!Y337)*Master!$AE$2</f>
        <v>15235</v>
      </c>
      <c r="E16" s="8">
        <v>846</v>
      </c>
      <c r="F16" s="5">
        <f>(Master!M55+Master!Y337)*Master!$AE$2</f>
        <v>12377</v>
      </c>
      <c r="G16" s="8">
        <v>686</v>
      </c>
      <c r="H16" s="5">
        <f>(Master!M95+Master!Y337)*Master!$AE$2</f>
        <v>9700</v>
      </c>
      <c r="I16" s="8">
        <v>814</v>
      </c>
      <c r="J16" s="5">
        <f>(Master!M135+Master!Y337)*Master!$AE$2</f>
        <v>12826</v>
      </c>
      <c r="K16" s="8">
        <v>974</v>
      </c>
      <c r="L16" s="5">
        <f>(Master!M175+Master!Y337)*Master!$AE$2</f>
        <v>13940</v>
      </c>
      <c r="M16" s="8">
        <v>814</v>
      </c>
      <c r="N16" s="7">
        <f>(Master!M215+Master!Y337)*Master!$AE$2</f>
        <v>11263</v>
      </c>
      <c r="O16" s="101"/>
    </row>
    <row r="17" spans="1:15" ht="15" customHeight="1">
      <c r="A17" s="101"/>
      <c r="B17" s="12" t="s">
        <v>12</v>
      </c>
      <c r="C17" s="9">
        <v>1064</v>
      </c>
      <c r="D17" s="5">
        <f>(Master!M16+Master!Y338)*Master!$AE$2</f>
        <v>16020</v>
      </c>
      <c r="E17" s="9">
        <v>904</v>
      </c>
      <c r="F17" s="5">
        <f>(Master!M56+Master!Y338)*Master!$AE$2</f>
        <v>13162</v>
      </c>
      <c r="G17" s="9">
        <v>744</v>
      </c>
      <c r="H17" s="5">
        <f>(Master!M96+Master!Y338)*Master!$AE$2</f>
        <v>10485</v>
      </c>
      <c r="I17" s="9">
        <v>881</v>
      </c>
      <c r="J17" s="5">
        <f>(Master!M136+Master!Y338)*Master!$AE$2</f>
        <v>13611</v>
      </c>
      <c r="K17" s="9">
        <v>1041</v>
      </c>
      <c r="L17" s="5">
        <f>(Master!M176+Master!Y338)*Master!$AE$2</f>
        <v>14725</v>
      </c>
      <c r="M17" s="9">
        <v>881</v>
      </c>
      <c r="N17" s="7">
        <f>(Master!M216+Master!Y338)*Master!$AE$2</f>
        <v>12048</v>
      </c>
      <c r="O17" s="101"/>
    </row>
    <row r="18" spans="1:15" ht="15" customHeight="1">
      <c r="A18" s="101"/>
      <c r="B18" s="12" t="s">
        <v>13</v>
      </c>
      <c r="C18" s="8">
        <v>1121</v>
      </c>
      <c r="D18" s="5">
        <f>(Master!M17+Master!Y339)*Master!$AE$2</f>
        <v>16805</v>
      </c>
      <c r="E18" s="8">
        <v>961</v>
      </c>
      <c r="F18" s="5">
        <f>(Master!M57+Master!Y339)*Master!$AE$2</f>
        <v>13947</v>
      </c>
      <c r="G18" s="8">
        <v>801</v>
      </c>
      <c r="H18" s="5">
        <f>(Master!M97+Master!Y339)*Master!$AE$2</f>
        <v>11270</v>
      </c>
      <c r="I18" s="8">
        <v>949</v>
      </c>
      <c r="J18" s="5">
        <f>(Master!M137+Master!Y339)*Master!$AE$2</f>
        <v>14396</v>
      </c>
      <c r="K18" s="8">
        <v>1109</v>
      </c>
      <c r="L18" s="5">
        <f>(Master!M177+Master!Y339)*Master!$AE$2</f>
        <v>15510</v>
      </c>
      <c r="M18" s="8">
        <v>949</v>
      </c>
      <c r="N18" s="7">
        <f>(Master!M217+Master!Y339)*Master!$AE$2</f>
        <v>12833</v>
      </c>
      <c r="O18" s="101"/>
    </row>
    <row r="19" spans="1:15" ht="15" customHeight="1">
      <c r="A19" s="101"/>
      <c r="B19" s="12" t="s">
        <v>14</v>
      </c>
      <c r="C19" s="9">
        <v>1178</v>
      </c>
      <c r="D19" s="5">
        <f>(Master!M18+Master!Y340)*Master!$AE$2</f>
        <v>17590</v>
      </c>
      <c r="E19" s="9">
        <v>1018</v>
      </c>
      <c r="F19" s="5">
        <f>(Master!M58+Master!Y340)*Master!$AE$2</f>
        <v>14732</v>
      </c>
      <c r="G19" s="9">
        <v>858</v>
      </c>
      <c r="H19" s="5">
        <f>(Master!M98+Master!Y340)*Master!$AE$2</f>
        <v>12055</v>
      </c>
      <c r="I19" s="9">
        <v>1017</v>
      </c>
      <c r="J19" s="5">
        <f>(Master!M138+Master!Y340)*Master!$AE$2</f>
        <v>15181</v>
      </c>
      <c r="K19" s="9">
        <v>1177</v>
      </c>
      <c r="L19" s="5">
        <f>(Master!M178+Master!Y340)*Master!$AE$2</f>
        <v>16295</v>
      </c>
      <c r="M19" s="9">
        <v>1017</v>
      </c>
      <c r="N19" s="7">
        <f>(Master!M218+Master!Y340)*Master!$AE$2</f>
        <v>13618</v>
      </c>
      <c r="O19" s="101"/>
    </row>
    <row r="20" spans="1:15" ht="15" customHeight="1">
      <c r="A20" s="101"/>
      <c r="B20" s="12" t="s">
        <v>15</v>
      </c>
      <c r="C20" s="8">
        <v>1235</v>
      </c>
      <c r="D20" s="5">
        <f>(Master!M19+Master!Y341)*Master!$AE$2</f>
        <v>18375</v>
      </c>
      <c r="E20" s="8">
        <v>1075</v>
      </c>
      <c r="F20" s="5">
        <f>(Master!M59+Master!Y341)*Master!$AE$2</f>
        <v>15517</v>
      </c>
      <c r="G20" s="8">
        <v>915</v>
      </c>
      <c r="H20" s="5">
        <f>(Master!M99+Master!Y341)*Master!$AE$2</f>
        <v>12840</v>
      </c>
      <c r="I20" s="8">
        <v>1085</v>
      </c>
      <c r="J20" s="5">
        <f>(Master!M139+Master!Y341)*Master!$AE$2</f>
        <v>15966</v>
      </c>
      <c r="K20" s="8">
        <v>1245</v>
      </c>
      <c r="L20" s="5">
        <f>(Master!M179+Master!Y341)*Master!$AE$2</f>
        <v>17080</v>
      </c>
      <c r="M20" s="8">
        <v>1085</v>
      </c>
      <c r="N20" s="7">
        <f>(Master!M219+Master!Y341)*Master!$AE$2</f>
        <v>14403</v>
      </c>
      <c r="O20" s="101"/>
    </row>
    <row r="21" spans="1:15" ht="15" customHeight="1">
      <c r="A21" s="101"/>
      <c r="B21" s="12" t="s">
        <v>16</v>
      </c>
      <c r="C21" s="9">
        <v>1292</v>
      </c>
      <c r="D21" s="5">
        <f>(Master!M20+Master!Y342)*Master!$AE$2</f>
        <v>19160</v>
      </c>
      <c r="E21" s="9">
        <v>1132</v>
      </c>
      <c r="F21" s="5">
        <f>(Master!M60+Master!Y342)*Master!$AE$2</f>
        <v>16302</v>
      </c>
      <c r="G21" s="9">
        <v>972</v>
      </c>
      <c r="H21" s="5">
        <f>(Master!M100+Master!Y342)*Master!$AE$2</f>
        <v>13625</v>
      </c>
      <c r="I21" s="9">
        <v>1153</v>
      </c>
      <c r="J21" s="5">
        <f>(Master!M140+Master!Y342)*Master!$AE$2</f>
        <v>16751</v>
      </c>
      <c r="K21" s="9">
        <v>1313</v>
      </c>
      <c r="L21" s="5">
        <f>(Master!M180+Master!Y342)*Master!$AE$2</f>
        <v>17865</v>
      </c>
      <c r="M21" s="9">
        <v>1153</v>
      </c>
      <c r="N21" s="7">
        <f>(Master!M220+Master!Y342)*Master!$AE$2</f>
        <v>15188</v>
      </c>
      <c r="O21" s="101"/>
    </row>
    <row r="22" spans="1:15" ht="15" customHeight="1">
      <c r="A22" s="101"/>
      <c r="B22" s="12" t="s">
        <v>17</v>
      </c>
      <c r="C22" s="8">
        <v>1350</v>
      </c>
      <c r="D22" s="5">
        <f>(Master!M21+Master!Y343)*Master!$AE$2</f>
        <v>19945</v>
      </c>
      <c r="E22" s="8">
        <v>1190</v>
      </c>
      <c r="F22" s="5">
        <f>(Master!M61+Master!Y343)*Master!$AE$2</f>
        <v>17087</v>
      </c>
      <c r="G22" s="8">
        <v>1030</v>
      </c>
      <c r="H22" s="5">
        <f>(Master!M101+Master!Y343)*Master!$AE$2</f>
        <v>14410</v>
      </c>
      <c r="I22" s="8">
        <v>1220</v>
      </c>
      <c r="J22" s="5">
        <f>(Master!M141+Master!Y343)*Master!$AE$2</f>
        <v>17536</v>
      </c>
      <c r="K22" s="8">
        <v>1380</v>
      </c>
      <c r="L22" s="5">
        <f>(Master!M181+Master!Y343)*Master!$AE$2</f>
        <v>18650</v>
      </c>
      <c r="M22" s="8">
        <v>1220</v>
      </c>
      <c r="N22" s="7">
        <f>(Master!M221+Master!Y343)*Master!$AE$2</f>
        <v>15973</v>
      </c>
      <c r="O22" s="101"/>
    </row>
    <row r="23" spans="1:15" ht="15" customHeight="1">
      <c r="A23" s="101"/>
      <c r="B23" s="12" t="s">
        <v>18</v>
      </c>
      <c r="C23" s="9">
        <v>1407</v>
      </c>
      <c r="D23" s="5">
        <f>(Master!M22+Master!Y344)*Master!$AE$2</f>
        <v>20730</v>
      </c>
      <c r="E23" s="9">
        <v>1247</v>
      </c>
      <c r="F23" s="5">
        <f>(Master!M62+Master!Y344)*Master!$AE$2</f>
        <v>17872</v>
      </c>
      <c r="G23" s="9">
        <v>1087</v>
      </c>
      <c r="H23" s="5">
        <f>(Master!M102+Master!Y344)*Master!$AE$2</f>
        <v>15195</v>
      </c>
      <c r="I23" s="9">
        <v>1288</v>
      </c>
      <c r="J23" s="5">
        <f>(Master!M142+Master!Y344)*Master!$AE$2</f>
        <v>18321</v>
      </c>
      <c r="K23" s="9">
        <v>1448</v>
      </c>
      <c r="L23" s="5">
        <f>(Master!M182+Master!Y344)*Master!$AE$2</f>
        <v>19435</v>
      </c>
      <c r="M23" s="9">
        <v>1288</v>
      </c>
      <c r="N23" s="7">
        <f>(Master!M222+Master!Y344)*Master!$AE$2</f>
        <v>16758</v>
      </c>
      <c r="O23" s="101"/>
    </row>
    <row r="24" spans="1:15" ht="15" customHeight="1">
      <c r="A24" s="101"/>
      <c r="B24" s="12" t="s">
        <v>19</v>
      </c>
      <c r="C24" s="8">
        <v>1464</v>
      </c>
      <c r="D24" s="5">
        <f>(Master!M23+Master!Y345)*Master!$AE$2</f>
        <v>21515</v>
      </c>
      <c r="E24" s="8">
        <v>1304</v>
      </c>
      <c r="F24" s="5">
        <f>(Master!M63+Master!Y345)*Master!$AE$2</f>
        <v>18657</v>
      </c>
      <c r="G24" s="8">
        <v>1144</v>
      </c>
      <c r="H24" s="5">
        <f>(Master!M103+Master!Y345)*Master!$AE$2</f>
        <v>15980</v>
      </c>
      <c r="I24" s="8">
        <v>1356</v>
      </c>
      <c r="J24" s="5">
        <f>(Master!M143+Master!Y345)*Master!$AE$2</f>
        <v>19106</v>
      </c>
      <c r="K24" s="8">
        <v>1516</v>
      </c>
      <c r="L24" s="5">
        <f>(Master!M183+Master!Y345)*Master!$AE$2</f>
        <v>20220</v>
      </c>
      <c r="M24" s="8">
        <v>1356</v>
      </c>
      <c r="N24" s="7">
        <f>(Master!M223+Master!Y345)*Master!$AE$2</f>
        <v>17543</v>
      </c>
      <c r="O24" s="101"/>
    </row>
    <row r="25" spans="1:15" ht="15" customHeight="1">
      <c r="A25" s="101"/>
      <c r="B25" s="12" t="s">
        <v>20</v>
      </c>
      <c r="C25" s="9">
        <v>1521</v>
      </c>
      <c r="D25" s="5">
        <f>(Master!M24+Master!Y346)*Master!$AE$2</f>
        <v>22299</v>
      </c>
      <c r="E25" s="9">
        <v>1361</v>
      </c>
      <c r="F25" s="5">
        <f>(Master!M64+Master!Y346)*Master!$AE$2</f>
        <v>19441</v>
      </c>
      <c r="G25" s="9">
        <v>1201</v>
      </c>
      <c r="H25" s="5">
        <f>(Master!M104+Master!Y346)*Master!$AE$2</f>
        <v>16764</v>
      </c>
      <c r="I25" s="9">
        <v>1424</v>
      </c>
      <c r="J25" s="5">
        <f>(Master!M144+Master!Y346)*Master!$AE$2</f>
        <v>19890</v>
      </c>
      <c r="K25" s="9">
        <v>1584</v>
      </c>
      <c r="L25" s="5">
        <f>(Master!M184+Master!Y346)*Master!$AE$2</f>
        <v>21004</v>
      </c>
      <c r="M25" s="9">
        <v>1424</v>
      </c>
      <c r="N25" s="7">
        <f>(Master!M224+Master!Y346)*Master!$AE$2</f>
        <v>18327</v>
      </c>
      <c r="O25" s="101"/>
    </row>
    <row r="26" spans="1:15" ht="15" customHeight="1">
      <c r="A26" s="101"/>
      <c r="B26" s="12" t="s">
        <v>21</v>
      </c>
      <c r="C26" s="8">
        <v>1578</v>
      </c>
      <c r="D26" s="5">
        <f>(Master!M25+Master!Y347)*Master!$AE$2</f>
        <v>23084</v>
      </c>
      <c r="E26" s="8">
        <v>1418</v>
      </c>
      <c r="F26" s="5">
        <f>(Master!M65+Master!Y347)*Master!$AE$2</f>
        <v>20226</v>
      </c>
      <c r="G26" s="8">
        <v>1258</v>
      </c>
      <c r="H26" s="5">
        <f>(Master!M105+Master!Y347)*Master!$AE$2</f>
        <v>17549</v>
      </c>
      <c r="I26" s="8">
        <v>1492</v>
      </c>
      <c r="J26" s="5">
        <f>(Master!M145+Master!Y347)*Master!$AE$2</f>
        <v>20675</v>
      </c>
      <c r="K26" s="8">
        <v>1652</v>
      </c>
      <c r="L26" s="5">
        <f>(Master!M185+Master!Y347)*Master!$AE$2</f>
        <v>21789</v>
      </c>
      <c r="M26" s="8">
        <v>1492</v>
      </c>
      <c r="N26" s="7">
        <f>(Master!M225+Master!Y347)*Master!$AE$2</f>
        <v>19112</v>
      </c>
      <c r="O26" s="101"/>
    </row>
    <row r="27" spans="1:15" ht="15" customHeight="1">
      <c r="A27" s="101"/>
      <c r="B27" s="12" t="s">
        <v>22</v>
      </c>
      <c r="C27" s="9">
        <v>1636</v>
      </c>
      <c r="D27" s="5">
        <f>(Master!M26+Master!Y348)*Master!$AE$2</f>
        <v>23869</v>
      </c>
      <c r="E27" s="9">
        <v>1476</v>
      </c>
      <c r="F27" s="5">
        <f>(Master!M66+Master!Y348)*Master!$AE$2</f>
        <v>21011</v>
      </c>
      <c r="G27" s="9">
        <v>1316</v>
      </c>
      <c r="H27" s="5">
        <f>(Master!M106+Master!Y348)*Master!$AE$2</f>
        <v>18334</v>
      </c>
      <c r="I27" s="9">
        <v>1559</v>
      </c>
      <c r="J27" s="5">
        <f>(Master!M146+Master!Y348)*Master!$AE$2</f>
        <v>21460</v>
      </c>
      <c r="K27" s="9">
        <v>1719</v>
      </c>
      <c r="L27" s="5">
        <f>(Master!M186+Master!Y348)*Master!$AE$2</f>
        <v>22574</v>
      </c>
      <c r="M27" s="9">
        <v>1559</v>
      </c>
      <c r="N27" s="7">
        <f>(Master!M226+Master!Y348)*Master!$AE$2</f>
        <v>19897</v>
      </c>
      <c r="O27" s="101"/>
    </row>
    <row r="28" spans="1:15" ht="15" customHeight="1">
      <c r="A28" s="101"/>
      <c r="B28" s="12" t="s">
        <v>23</v>
      </c>
      <c r="C28" s="8">
        <v>1693</v>
      </c>
      <c r="D28" s="5">
        <f>(Master!M27+Master!Y349)*Master!$AE$2</f>
        <v>24654</v>
      </c>
      <c r="E28" s="8">
        <v>1533</v>
      </c>
      <c r="F28" s="5">
        <f>(Master!M67+Master!Y349)*Master!$AE$2</f>
        <v>21796</v>
      </c>
      <c r="G28" s="8">
        <v>1373</v>
      </c>
      <c r="H28" s="5">
        <f>(Master!M107+Master!Y349)*Master!$AE$2</f>
        <v>19119</v>
      </c>
      <c r="I28" s="8">
        <v>1627</v>
      </c>
      <c r="J28" s="5">
        <f>(Master!M147+Master!Y349)*Master!$AE$2</f>
        <v>22245</v>
      </c>
      <c r="K28" s="8">
        <v>1787</v>
      </c>
      <c r="L28" s="5">
        <f>(Master!M187+Master!Y349)*Master!$AE$2</f>
        <v>23359</v>
      </c>
      <c r="M28" s="8">
        <v>1627</v>
      </c>
      <c r="N28" s="7">
        <f>(Master!M227+Master!Y349)*Master!$AE$2</f>
        <v>20682</v>
      </c>
      <c r="O28" s="101"/>
    </row>
    <row r="29" spans="1:15" ht="15" customHeight="1">
      <c r="A29" s="101"/>
      <c r="B29" s="12" t="s">
        <v>24</v>
      </c>
      <c r="C29" s="9">
        <v>1750</v>
      </c>
      <c r="D29" s="5">
        <f>(Master!M28+Master!Y350)*Master!$AE$2</f>
        <v>25439</v>
      </c>
      <c r="E29" s="9">
        <v>1590</v>
      </c>
      <c r="F29" s="5">
        <f>(Master!M68+Master!Y350)*Master!$AE$2</f>
        <v>22581</v>
      </c>
      <c r="G29" s="9">
        <v>1430</v>
      </c>
      <c r="H29" s="5">
        <f>(Master!M108+Master!Y350)*Master!$AE$2</f>
        <v>19904</v>
      </c>
      <c r="I29" s="9">
        <v>1695</v>
      </c>
      <c r="J29" s="5">
        <f>(Master!M148+Master!Y350)*Master!$AE$2</f>
        <v>23030</v>
      </c>
      <c r="K29" s="9">
        <v>1855</v>
      </c>
      <c r="L29" s="5">
        <f>(Master!M188+Master!Y350)*Master!$AE$2</f>
        <v>24144</v>
      </c>
      <c r="M29" s="9">
        <v>1695</v>
      </c>
      <c r="N29" s="7">
        <f>(Master!M228+Master!Y350)*Master!$AE$2</f>
        <v>21467</v>
      </c>
      <c r="O29" s="101"/>
    </row>
    <row r="30" spans="1:15" ht="15" customHeight="1">
      <c r="A30" s="101"/>
      <c r="B30" s="12" t="s">
        <v>25</v>
      </c>
      <c r="C30" s="3">
        <v>1807</v>
      </c>
      <c r="D30" s="5">
        <f>(Master!M29+Master!Y351)*Master!$AE$2</f>
        <v>26224</v>
      </c>
      <c r="E30" s="8">
        <v>1647</v>
      </c>
      <c r="F30" s="5">
        <f>(Master!M69+Master!Y351)*Master!$AE$2</f>
        <v>23366</v>
      </c>
      <c r="G30" s="8">
        <v>1487</v>
      </c>
      <c r="H30" s="5">
        <f>(Master!M109+Master!Y351)*Master!$AE$2</f>
        <v>20689</v>
      </c>
      <c r="I30" s="8">
        <v>1763</v>
      </c>
      <c r="J30" s="5">
        <f>(Master!M149+Master!Y351)*Master!$AE$2</f>
        <v>23815</v>
      </c>
      <c r="K30" s="8">
        <v>1923</v>
      </c>
      <c r="L30" s="5">
        <f>(Master!M189+Master!Y351)*Master!$AE$2</f>
        <v>24929</v>
      </c>
      <c r="M30" s="8">
        <v>1763</v>
      </c>
      <c r="N30" s="7">
        <f>(Master!M229+Master!Y351)*Master!$AE$2</f>
        <v>22252</v>
      </c>
      <c r="O30" s="101"/>
    </row>
    <row r="31" spans="1:15" ht="15" customHeight="1">
      <c r="A31" s="101"/>
      <c r="B31" s="12" t="s">
        <v>26</v>
      </c>
      <c r="C31" s="4">
        <v>1864</v>
      </c>
      <c r="D31" s="5">
        <f>(Master!M30+Master!Y352)*Master!$AE$2</f>
        <v>27009</v>
      </c>
      <c r="E31" s="9">
        <v>1704</v>
      </c>
      <c r="F31" s="5">
        <f>(Master!M70+Master!Y352)*Master!$AE$2</f>
        <v>24151</v>
      </c>
      <c r="G31" s="9">
        <v>1544</v>
      </c>
      <c r="H31" s="5">
        <f>(Master!M110+Master!Y352)*Master!$AE$2</f>
        <v>21474</v>
      </c>
      <c r="I31" s="9">
        <v>1831</v>
      </c>
      <c r="J31" s="5">
        <f>(Master!M150+Master!Y352)*Master!$AE$2</f>
        <v>24600</v>
      </c>
      <c r="K31" s="9">
        <v>1991</v>
      </c>
      <c r="L31" s="5">
        <f>(Master!M190+Master!Y352)*Master!$AE$2</f>
        <v>25714</v>
      </c>
      <c r="M31" s="9">
        <v>1831</v>
      </c>
      <c r="N31" s="7">
        <f>(Master!M230+Master!Y352)*Master!$AE$2</f>
        <v>23037</v>
      </c>
      <c r="O31" s="101"/>
    </row>
    <row r="32" spans="1:15" ht="15" customHeight="1">
      <c r="A32" s="101"/>
      <c r="B32" s="12" t="s">
        <v>27</v>
      </c>
      <c r="C32" s="3">
        <v>1922</v>
      </c>
      <c r="D32" s="5">
        <f>(Master!M31+Master!Y353)*Master!$AE$2</f>
        <v>27794</v>
      </c>
      <c r="E32" s="8">
        <v>1762</v>
      </c>
      <c r="F32" s="5">
        <f>(Master!M71+Master!Y353)*Master!$AE$2</f>
        <v>24936</v>
      </c>
      <c r="G32" s="8">
        <v>1602</v>
      </c>
      <c r="H32" s="5">
        <f>(Master!M111+Master!Y353)*Master!$AE$2</f>
        <v>22259</v>
      </c>
      <c r="I32" s="8">
        <v>1898</v>
      </c>
      <c r="J32" s="5">
        <f>(Master!M151+Master!Y353)*Master!$AE$2</f>
        <v>25385</v>
      </c>
      <c r="K32" s="8">
        <v>2058</v>
      </c>
      <c r="L32" s="5">
        <f>(Master!M191+Master!Y353)*Master!$AE$2</f>
        <v>26499</v>
      </c>
      <c r="M32" s="8">
        <v>1898</v>
      </c>
      <c r="N32" s="7">
        <f>(Master!M231+Master!Y353)*Master!$AE$2</f>
        <v>23822</v>
      </c>
      <c r="O32" s="101"/>
    </row>
    <row r="33" spans="1:22" ht="15" customHeight="1">
      <c r="A33" s="101"/>
      <c r="B33" s="12" t="s">
        <v>28</v>
      </c>
      <c r="C33" s="4">
        <v>1979</v>
      </c>
      <c r="D33" s="5">
        <f>(Master!M32+Master!Y354)*Master!$AE$2</f>
        <v>28579</v>
      </c>
      <c r="E33" s="9">
        <v>1819</v>
      </c>
      <c r="F33" s="5">
        <f>(Master!M72+Master!Y354)*Master!$AE$2</f>
        <v>25721</v>
      </c>
      <c r="G33" s="9">
        <v>1659</v>
      </c>
      <c r="H33" s="5">
        <f>(Master!M112+Master!Y354)*Master!$AE$2</f>
        <v>23044</v>
      </c>
      <c r="I33" s="9">
        <v>1966</v>
      </c>
      <c r="J33" s="5">
        <f>(Master!M152+Master!Y354)*Master!$AE$2</f>
        <v>26170</v>
      </c>
      <c r="K33" s="9">
        <v>2126</v>
      </c>
      <c r="L33" s="5">
        <f>(Master!M192+Master!Y354)*Master!$AE$2</f>
        <v>27284</v>
      </c>
      <c r="M33" s="9">
        <v>1966</v>
      </c>
      <c r="N33" s="7">
        <f>(Master!M232+Master!Y354)*Master!$AE$2</f>
        <v>24607</v>
      </c>
      <c r="O33" s="101"/>
    </row>
    <row r="34" spans="1:22" ht="15" customHeight="1">
      <c r="A34" s="101"/>
      <c r="B34" s="12" t="s">
        <v>29</v>
      </c>
      <c r="C34" s="3">
        <v>2036</v>
      </c>
      <c r="D34" s="5">
        <f>(Master!M33+Master!Y355)*Master!$AE$2</f>
        <v>29364</v>
      </c>
      <c r="E34" s="8">
        <v>1876</v>
      </c>
      <c r="F34" s="5">
        <f>(Master!M73+Master!Y355)*Master!$AE$2</f>
        <v>26506</v>
      </c>
      <c r="G34" s="8">
        <v>1716</v>
      </c>
      <c r="H34" s="5">
        <f>(Master!M113+Master!Y355)*Master!$AE$2</f>
        <v>23829</v>
      </c>
      <c r="I34" s="8">
        <v>2034</v>
      </c>
      <c r="J34" s="5">
        <f>(Master!M153+Master!Y355)*Master!$AE$2</f>
        <v>26955</v>
      </c>
      <c r="K34" s="8">
        <v>2194</v>
      </c>
      <c r="L34" s="5">
        <f>(Master!M193+Master!Y355)*Master!$AE$2</f>
        <v>28069</v>
      </c>
      <c r="M34" s="8">
        <v>2034</v>
      </c>
      <c r="N34" s="7">
        <f>(Master!M233+Master!Y355)*Master!$AE$2</f>
        <v>25392</v>
      </c>
      <c r="O34" s="101"/>
    </row>
    <row r="35" spans="1:22" ht="15" customHeight="1">
      <c r="A35" s="101"/>
      <c r="B35" s="12" t="s">
        <v>30</v>
      </c>
      <c r="C35" s="4">
        <v>2093</v>
      </c>
      <c r="D35" s="5">
        <f>(Master!M34+Master!Y356)*Master!$AE$2</f>
        <v>30149</v>
      </c>
      <c r="E35" s="9">
        <v>1933</v>
      </c>
      <c r="F35" s="5">
        <f>(Master!M74+Master!Y356)*Master!$AE$2</f>
        <v>27291</v>
      </c>
      <c r="G35" s="9">
        <v>1773</v>
      </c>
      <c r="H35" s="5">
        <f>(Master!M114+Master!Y356)*Master!$AE$2</f>
        <v>24614</v>
      </c>
      <c r="I35" s="9">
        <v>2102</v>
      </c>
      <c r="J35" s="5">
        <f>(Master!M154+Master!Y356)*Master!$AE$2</f>
        <v>27740</v>
      </c>
      <c r="K35" s="9">
        <v>2262</v>
      </c>
      <c r="L35" s="5">
        <f>(Master!M194+Master!Y356)*Master!$AE$2</f>
        <v>28854</v>
      </c>
      <c r="M35" s="9">
        <v>2102</v>
      </c>
      <c r="N35" s="7">
        <f>(Master!M234+Master!Y356)*Master!$AE$2</f>
        <v>26177</v>
      </c>
      <c r="O35" s="101"/>
    </row>
    <row r="36" spans="1:22" ht="15" customHeight="1">
      <c r="A36" s="101"/>
      <c r="B36" s="12" t="s">
        <v>31</v>
      </c>
      <c r="C36" s="3">
        <v>2150</v>
      </c>
      <c r="D36" s="5">
        <f>(Master!M35+Master!Y357)*Master!$AE$2</f>
        <v>30934</v>
      </c>
      <c r="E36" s="8">
        <v>1990</v>
      </c>
      <c r="F36" s="5">
        <f>(Master!M75+Master!Y357)*Master!$AE$2</f>
        <v>28076</v>
      </c>
      <c r="G36" s="8">
        <v>1830</v>
      </c>
      <c r="H36" s="5">
        <f>(Master!M115+Master!Y357)*Master!$AE$2</f>
        <v>25399</v>
      </c>
      <c r="I36" s="8">
        <v>2170</v>
      </c>
      <c r="J36" s="5">
        <f>(Master!M155+Master!Y357)*Master!$AE$2</f>
        <v>28525</v>
      </c>
      <c r="K36" s="8">
        <v>2330</v>
      </c>
      <c r="L36" s="5">
        <f>(Master!M195+Master!Y357)*Master!$AE$2</f>
        <v>29639</v>
      </c>
      <c r="M36" s="8">
        <v>2170</v>
      </c>
      <c r="N36" s="7">
        <f>(Master!M235+Master!Y357)*Master!$AE$2</f>
        <v>26962</v>
      </c>
      <c r="O36" s="101"/>
    </row>
    <row r="37" spans="1:22" ht="15" customHeight="1">
      <c r="A37" s="101"/>
      <c r="B37" s="12" t="s">
        <v>32</v>
      </c>
      <c r="C37" s="4">
        <v>2208</v>
      </c>
      <c r="D37" s="5">
        <f>(Master!M36+Master!Y358)*Master!$AE$2</f>
        <v>31719</v>
      </c>
      <c r="E37" s="9">
        <v>2048</v>
      </c>
      <c r="F37" s="5">
        <f>(Master!M76+Master!Y358)*Master!$AE$2</f>
        <v>28861</v>
      </c>
      <c r="G37" s="9">
        <v>1888</v>
      </c>
      <c r="H37" s="5">
        <f>(Master!M116+Master!Y358)*Master!$AE$2</f>
        <v>26184</v>
      </c>
      <c r="I37" s="9">
        <v>2237</v>
      </c>
      <c r="J37" s="5">
        <f>(Master!M156+Master!Y358)*Master!$AE$2</f>
        <v>29310</v>
      </c>
      <c r="K37" s="9">
        <v>2397</v>
      </c>
      <c r="L37" s="5">
        <f>(Master!M196+Master!Y358)*Master!$AE$2</f>
        <v>30424</v>
      </c>
      <c r="M37" s="9">
        <v>2237</v>
      </c>
      <c r="N37" s="7">
        <f>(Master!M236+Master!Y358)*Master!$AE$2</f>
        <v>27747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2265</v>
      </c>
      <c r="D38" s="5">
        <f>(Master!M37+Master!Y359)*Master!$AE$2</f>
        <v>32504</v>
      </c>
      <c r="E38" s="8">
        <v>2105</v>
      </c>
      <c r="F38" s="5">
        <f>(Master!M77+Master!Y359)*Master!$AE$2</f>
        <v>29646</v>
      </c>
      <c r="G38" s="8">
        <v>1945</v>
      </c>
      <c r="H38" s="5">
        <f>(Master!M117+Master!Y359)*Master!$AE$2</f>
        <v>26969</v>
      </c>
      <c r="I38" s="8">
        <v>2305</v>
      </c>
      <c r="J38" s="5">
        <f>(Master!M157+Master!Y359)*Master!$AE$2</f>
        <v>30095</v>
      </c>
      <c r="K38" s="8">
        <v>2465</v>
      </c>
      <c r="L38" s="5">
        <f>(Master!M197+Master!Y359)*Master!$AE$2</f>
        <v>31209</v>
      </c>
      <c r="M38" s="8">
        <v>2305</v>
      </c>
      <c r="N38" s="7">
        <f>(Master!M237+Master!Y359)*Master!$AE$2</f>
        <v>28532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2322</v>
      </c>
      <c r="D39" s="5">
        <f>(Master!M38+Master!Y360)*Master!$AE$2</f>
        <v>33289</v>
      </c>
      <c r="E39" s="16">
        <v>2162</v>
      </c>
      <c r="F39" s="5">
        <f>(Master!M78+Master!Y360)*Master!$AE$2</f>
        <v>30431</v>
      </c>
      <c r="G39" s="16">
        <v>2002</v>
      </c>
      <c r="H39" s="5">
        <f>(Master!M118+Master!Y360)*Master!$AE$2</f>
        <v>27754</v>
      </c>
      <c r="I39" s="16">
        <v>2373</v>
      </c>
      <c r="J39" s="5">
        <f>(Master!M158+Master!Y360)*Master!$AE$2</f>
        <v>30880</v>
      </c>
      <c r="K39" s="16">
        <v>2533</v>
      </c>
      <c r="L39" s="5">
        <f>(Master!M198+Master!Y360)*Master!$AE$2</f>
        <v>31994</v>
      </c>
      <c r="M39" s="16">
        <v>2373</v>
      </c>
      <c r="N39" s="7">
        <f>(Master!M238+Master!Y360)*Master!$AE$2</f>
        <v>29317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(Master!AA20)*Master!$AE$2</f>
        <v>4145</v>
      </c>
      <c r="G42" s="291"/>
      <c r="H42" s="101"/>
      <c r="I42" s="260" t="s">
        <v>544</v>
      </c>
      <c r="J42" s="261"/>
      <c r="K42" s="261"/>
      <c r="L42" s="262"/>
      <c r="M42" s="290">
        <f>(Master!AE20)*Master!$AE$2</f>
        <v>721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(Master!AB20)*Master!$AE$2</f>
        <v>1819</v>
      </c>
      <c r="G43" s="276"/>
      <c r="H43" s="101"/>
      <c r="I43" s="263" t="s">
        <v>45</v>
      </c>
      <c r="J43" s="264"/>
      <c r="K43" s="264"/>
      <c r="L43" s="265"/>
      <c r="M43" s="275">
        <f>(Master!AF20)*Master!$AE$2</f>
        <v>1669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(Master!AH20)*Master!$AE$2</f>
        <v>4905</v>
      </c>
      <c r="G44" s="301"/>
      <c r="H44" s="101"/>
      <c r="I44" s="272" t="s">
        <v>74</v>
      </c>
      <c r="J44" s="273"/>
      <c r="K44" s="273"/>
      <c r="L44" s="274"/>
      <c r="M44" s="277">
        <f>(Master!AI20)*Master!$AE$2</f>
        <v>864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(Master!AD20)*Master!$AE$2</f>
        <v>4215</v>
      </c>
      <c r="G47" s="303"/>
      <c r="H47" s="101"/>
      <c r="I47" s="304" t="s">
        <v>58</v>
      </c>
      <c r="J47" s="305"/>
      <c r="K47" s="305"/>
      <c r="L47" s="305"/>
      <c r="M47" s="305"/>
      <c r="N47" s="306"/>
      <c r="O47" s="101"/>
    </row>
    <row r="48" spans="1:22" ht="15" customHeight="1">
      <c r="A48" s="101"/>
      <c r="B48" s="296" t="s">
        <v>551</v>
      </c>
      <c r="C48" s="297"/>
      <c r="D48" s="297"/>
      <c r="E48" s="298"/>
      <c r="F48" s="316">
        <f>(Master!AJ20)*Master!$AE$2</f>
        <v>5114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(Master!AK20)*Master!$AE$2</f>
        <v>4512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3O48m6yLMHA9C0OIl8AWhqsdLKcYAdWwsakOitxHuoBgsnCyvEzJCj7xxBPAPW7jpnODgGwwZfbT98oHa/B7Tw==" saltValue="7CJcaPUFTbL8i4QcA1y4Wg==" spinCount="100000" sheet="1" objects="1" scenarios="1"/>
  <mergeCells count="34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EDF9005-F8F7-4303-AD67-FFA92035E522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087F900E-B0FE-4934-B184-4B8728BB94C3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47E975B3-0909-4B25-BC65-8F7EBF77254F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8B20E7E3-8D0A-40DF-9BB4-C4EB5FC0D93A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V51"/>
  <sheetViews>
    <sheetView zoomScaleNormal="100" workbookViewId="0">
      <selection activeCell="M42" sqref="M42:N44"/>
    </sheetView>
  </sheetViews>
  <sheetFormatPr defaultColWidth="0" defaultRowHeight="13.2" zeroHeight="1"/>
  <cols>
    <col min="1" max="1" width="1.777343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64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634</v>
      </c>
      <c r="D6" s="5">
        <f>(Master!N5+Master!Y362)*Master!$AE$2</f>
        <v>11528</v>
      </c>
      <c r="E6" s="8">
        <v>394</v>
      </c>
      <c r="F6" s="5">
        <f>(Master!N45+Master!Y362)*Master!$AE$2</f>
        <v>6953</v>
      </c>
      <c r="G6" s="8">
        <v>154</v>
      </c>
      <c r="H6" s="5">
        <f>(Master!N85+Master!Y362)*Master!$AE$2</f>
        <v>2605</v>
      </c>
      <c r="I6" s="8">
        <v>190</v>
      </c>
      <c r="J6" s="5">
        <f>(Master!N125+Master!Y362)*Master!$AE$2</f>
        <v>7717</v>
      </c>
      <c r="K6" s="8">
        <v>430</v>
      </c>
      <c r="L6" s="5">
        <f>(Master!N165+Master!Y362)*Master!$AE$2</f>
        <v>9509</v>
      </c>
      <c r="M6" s="8">
        <v>191</v>
      </c>
      <c r="N6" s="7">
        <f>(Master!N205+Master!Y362)*Master!$AE$2</f>
        <v>5161</v>
      </c>
      <c r="O6" s="101"/>
    </row>
    <row r="7" spans="1:15" ht="15" customHeight="1">
      <c r="A7" s="101"/>
      <c r="B7" s="12" t="s">
        <v>2</v>
      </c>
      <c r="C7" s="9">
        <v>712</v>
      </c>
      <c r="D7" s="5">
        <f>(Master!N6+Master!Y363)*Master!$AE$2</f>
        <v>12600</v>
      </c>
      <c r="E7" s="9">
        <v>472</v>
      </c>
      <c r="F7" s="5">
        <f>(Master!N46+Master!Y363)*Master!$AE$2</f>
        <v>8025</v>
      </c>
      <c r="G7" s="9">
        <v>232</v>
      </c>
      <c r="H7" s="5">
        <f>(Master!N86+Master!Y363)*Master!$AE$2</f>
        <v>3677</v>
      </c>
      <c r="I7" s="9">
        <v>285</v>
      </c>
      <c r="J7" s="5">
        <f>(Master!N126+Master!Y363)*Master!$AE$2</f>
        <v>8789</v>
      </c>
      <c r="K7" s="9">
        <v>525</v>
      </c>
      <c r="L7" s="5">
        <f>(Master!N166+Master!Y363)*Master!$AE$2</f>
        <v>10581</v>
      </c>
      <c r="M7" s="9">
        <v>285</v>
      </c>
      <c r="N7" s="7">
        <f>(Master!N206+Master!Y363)*Master!$AE$2</f>
        <v>6233</v>
      </c>
      <c r="O7" s="101"/>
    </row>
    <row r="8" spans="1:15" ht="15" customHeight="1">
      <c r="A8" s="101"/>
      <c r="B8" s="12" t="s">
        <v>3</v>
      </c>
      <c r="C8" s="8">
        <v>789</v>
      </c>
      <c r="D8" s="5">
        <f>(Master!N7+Master!Y364)*Master!$AE$2</f>
        <v>13673</v>
      </c>
      <c r="E8" s="8">
        <v>549</v>
      </c>
      <c r="F8" s="5">
        <f>(Master!N47+Master!Y364)*Master!$AE$2</f>
        <v>9098</v>
      </c>
      <c r="G8" s="8">
        <v>309</v>
      </c>
      <c r="H8" s="5">
        <f>(Master!N87+Master!Y364)*Master!$AE$2</f>
        <v>4750</v>
      </c>
      <c r="I8" s="8">
        <v>380</v>
      </c>
      <c r="J8" s="5">
        <f>(Master!N127+Master!Y364)*Master!$AE$2</f>
        <v>9862</v>
      </c>
      <c r="K8" s="8">
        <v>620</v>
      </c>
      <c r="L8" s="5">
        <f>(Master!N167+Master!Y364)*Master!$AE$2</f>
        <v>11654</v>
      </c>
      <c r="M8" s="8">
        <v>380</v>
      </c>
      <c r="N8" s="7">
        <f>(Master!N207+Master!Y364)*Master!$AE$2</f>
        <v>7306</v>
      </c>
      <c r="O8" s="101"/>
    </row>
    <row r="9" spans="1:15" ht="15" customHeight="1">
      <c r="A9" s="101"/>
      <c r="B9" s="12" t="s">
        <v>4</v>
      </c>
      <c r="C9" s="9">
        <v>866</v>
      </c>
      <c r="D9" s="5">
        <f>(Master!N8+Master!Y365)*Master!$AE$2</f>
        <v>14745</v>
      </c>
      <c r="E9" s="9">
        <v>626</v>
      </c>
      <c r="F9" s="5">
        <f>(Master!N48+Master!Y365)*Master!$AE$2</f>
        <v>10170</v>
      </c>
      <c r="G9" s="9">
        <v>386</v>
      </c>
      <c r="H9" s="5">
        <f>(Master!N88+Master!Y365)*Master!$AE$2</f>
        <v>5822</v>
      </c>
      <c r="I9" s="9">
        <v>475</v>
      </c>
      <c r="J9" s="5">
        <f>(Master!N128+Master!Y365)*Master!$AE$2</f>
        <v>10934</v>
      </c>
      <c r="K9" s="9">
        <v>715</v>
      </c>
      <c r="L9" s="5">
        <f>(Master!N168+Master!Y365)*Master!$AE$2</f>
        <v>12726</v>
      </c>
      <c r="M9" s="9">
        <v>475</v>
      </c>
      <c r="N9" s="7">
        <f>(Master!N208+Master!Y365)*Master!$AE$2</f>
        <v>8378</v>
      </c>
      <c r="O9" s="101"/>
    </row>
    <row r="10" spans="1:15" ht="15" customHeight="1">
      <c r="A10" s="101"/>
      <c r="B10" s="12" t="s">
        <v>5</v>
      </c>
      <c r="C10" s="8">
        <v>943</v>
      </c>
      <c r="D10" s="5">
        <f>(Master!N9+Master!Y366)*Master!$AE$2</f>
        <v>15817</v>
      </c>
      <c r="E10" s="8">
        <v>703</v>
      </c>
      <c r="F10" s="5">
        <f>(Master!N49+Master!Y366)*Master!$AE$2</f>
        <v>11242</v>
      </c>
      <c r="G10" s="8">
        <v>463</v>
      </c>
      <c r="H10" s="5">
        <f>(Master!N89+Master!Y366)*Master!$AE$2</f>
        <v>6894</v>
      </c>
      <c r="I10" s="8">
        <v>570</v>
      </c>
      <c r="J10" s="5">
        <f>(Master!N129+Master!Y366)*Master!$AE$2</f>
        <v>12006</v>
      </c>
      <c r="K10" s="8">
        <v>810</v>
      </c>
      <c r="L10" s="5">
        <f>(Master!N169+Master!Y366)*Master!$AE$2</f>
        <v>13798</v>
      </c>
      <c r="M10" s="8">
        <v>570</v>
      </c>
      <c r="N10" s="7">
        <f>(Master!N209+Master!Y366)*Master!$AE$2</f>
        <v>9450</v>
      </c>
      <c r="O10" s="101"/>
    </row>
    <row r="11" spans="1:15" ht="15" customHeight="1">
      <c r="A11" s="101"/>
      <c r="B11" s="12" t="s">
        <v>6</v>
      </c>
      <c r="C11" s="9">
        <v>1020</v>
      </c>
      <c r="D11" s="5">
        <f>(Master!N10+Master!Y367)*Master!$AE$2</f>
        <v>16890</v>
      </c>
      <c r="E11" s="9">
        <v>780</v>
      </c>
      <c r="F11" s="5">
        <f>(Master!N50+Master!Y367)*Master!$AE$2</f>
        <v>12315</v>
      </c>
      <c r="G11" s="9">
        <v>540</v>
      </c>
      <c r="H11" s="5">
        <f>(Master!N90+Master!Y367)*Master!$AE$2</f>
        <v>7967</v>
      </c>
      <c r="I11" s="9">
        <v>665</v>
      </c>
      <c r="J11" s="5">
        <f>(Master!N130+Master!Y367)*Master!$AE$2</f>
        <v>13079</v>
      </c>
      <c r="K11" s="9">
        <v>905</v>
      </c>
      <c r="L11" s="5">
        <f>(Master!N170+Master!Y367)*Master!$AE$2</f>
        <v>14871</v>
      </c>
      <c r="M11" s="9">
        <v>665</v>
      </c>
      <c r="N11" s="7">
        <f>(Master!N210+Master!Y367)*Master!$AE$2</f>
        <v>10523</v>
      </c>
      <c r="O11" s="101"/>
    </row>
    <row r="12" spans="1:15" ht="15" customHeight="1">
      <c r="A12" s="101"/>
      <c r="B12" s="12" t="s">
        <v>7</v>
      </c>
      <c r="C12" s="8">
        <v>1098</v>
      </c>
      <c r="D12" s="5">
        <f>(Master!N11+Master!Y368)*Master!$AE$2</f>
        <v>17962</v>
      </c>
      <c r="E12" s="8">
        <v>858</v>
      </c>
      <c r="F12" s="5">
        <f>(Master!N51+Master!Y368)*Master!$AE$2</f>
        <v>13387</v>
      </c>
      <c r="G12" s="8">
        <v>618</v>
      </c>
      <c r="H12" s="5">
        <f>(Master!N91+Master!Y368)*Master!$AE$2</f>
        <v>9039</v>
      </c>
      <c r="I12" s="8">
        <v>760</v>
      </c>
      <c r="J12" s="5">
        <f>(Master!N131+Master!Y368)*Master!$AE$2</f>
        <v>14151</v>
      </c>
      <c r="K12" s="8">
        <v>1000</v>
      </c>
      <c r="L12" s="5">
        <f>(Master!N171+Master!Y368)*Master!$AE$2</f>
        <v>15943</v>
      </c>
      <c r="M12" s="8">
        <v>760</v>
      </c>
      <c r="N12" s="7">
        <f>(Master!N211+Master!Y368)*Master!$AE$2</f>
        <v>11595</v>
      </c>
      <c r="O12" s="101"/>
    </row>
    <row r="13" spans="1:15" ht="15" customHeight="1">
      <c r="A13" s="101"/>
      <c r="B13" s="12" t="s">
        <v>8</v>
      </c>
      <c r="C13" s="9">
        <v>1175</v>
      </c>
      <c r="D13" s="5">
        <f>(Master!N12+Master!Y369)*Master!$AE$2</f>
        <v>19034</v>
      </c>
      <c r="E13" s="9">
        <v>935</v>
      </c>
      <c r="F13" s="5">
        <f>(Master!N52+Master!Y369)*Master!$AE$2</f>
        <v>14459</v>
      </c>
      <c r="G13" s="9">
        <v>695</v>
      </c>
      <c r="H13" s="5">
        <f>(Master!N92+Master!Y369)*Master!$AE$2</f>
        <v>10111</v>
      </c>
      <c r="I13" s="9">
        <v>855</v>
      </c>
      <c r="J13" s="5">
        <f>(Master!N132+Master!Y369)*Master!$AE$2</f>
        <v>15223</v>
      </c>
      <c r="K13" s="9">
        <v>1095</v>
      </c>
      <c r="L13" s="5">
        <f>(Master!N172+Master!Y369)*Master!$AE$2</f>
        <v>17015</v>
      </c>
      <c r="M13" s="9">
        <v>855</v>
      </c>
      <c r="N13" s="7">
        <f>(Master!N212+Master!Y369)*Master!$AE$2</f>
        <v>12667</v>
      </c>
      <c r="O13" s="101"/>
    </row>
    <row r="14" spans="1:15" ht="15" customHeight="1">
      <c r="A14" s="101"/>
      <c r="B14" s="12" t="s">
        <v>9</v>
      </c>
      <c r="C14" s="8">
        <v>1252</v>
      </c>
      <c r="D14" s="5">
        <f>(Master!N13+Master!Y370)*Master!$AE$2</f>
        <v>20107</v>
      </c>
      <c r="E14" s="8">
        <v>1012</v>
      </c>
      <c r="F14" s="5">
        <f>(Master!N53+Master!Y370)*Master!$AE$2</f>
        <v>15532</v>
      </c>
      <c r="G14" s="8">
        <v>772</v>
      </c>
      <c r="H14" s="5">
        <f>(Master!N93+Master!Y370)*Master!$AE$2</f>
        <v>11184</v>
      </c>
      <c r="I14" s="8">
        <v>950</v>
      </c>
      <c r="J14" s="5">
        <f>(Master!N133+Master!Y370)*Master!$AE$2</f>
        <v>16296</v>
      </c>
      <c r="K14" s="8">
        <v>1190</v>
      </c>
      <c r="L14" s="5">
        <f>(Master!N173+Master!Y370)*Master!$AE$2</f>
        <v>18088</v>
      </c>
      <c r="M14" s="8">
        <v>950</v>
      </c>
      <c r="N14" s="7">
        <f>(Master!N213+Master!Y370)*Master!$AE$2</f>
        <v>13740</v>
      </c>
      <c r="O14" s="101"/>
    </row>
    <row r="15" spans="1:15" ht="15" customHeight="1">
      <c r="A15" s="101"/>
      <c r="B15" s="12" t="s">
        <v>10</v>
      </c>
      <c r="C15" s="9">
        <v>1329</v>
      </c>
      <c r="D15" s="5">
        <f>(Master!N14+Master!Y371)*Master!$AE$2</f>
        <v>21179</v>
      </c>
      <c r="E15" s="9">
        <v>1089</v>
      </c>
      <c r="F15" s="5">
        <f>(Master!N54+Master!Y371)*Master!$AE$2</f>
        <v>16604</v>
      </c>
      <c r="G15" s="9">
        <v>849</v>
      </c>
      <c r="H15" s="5">
        <f>(Master!N94+Master!Y371)*Master!$AE$2</f>
        <v>12256</v>
      </c>
      <c r="I15" s="9">
        <v>1045</v>
      </c>
      <c r="J15" s="5">
        <f>(Master!N134+Master!Y371)*Master!$AE$2</f>
        <v>17368</v>
      </c>
      <c r="K15" s="9">
        <v>1285</v>
      </c>
      <c r="L15" s="5">
        <f>(Master!N174+Master!Y371)*Master!$AE$2</f>
        <v>19160</v>
      </c>
      <c r="M15" s="9">
        <v>1045</v>
      </c>
      <c r="N15" s="7">
        <f>(Master!N214+Master!Y371)*Master!$AE$2</f>
        <v>14812</v>
      </c>
      <c r="O15" s="101"/>
    </row>
    <row r="16" spans="1:15" ht="15" customHeight="1">
      <c r="A16" s="101"/>
      <c r="B16" s="12" t="s">
        <v>11</v>
      </c>
      <c r="C16" s="8">
        <v>1406</v>
      </c>
      <c r="D16" s="5">
        <f>(Master!N15+Master!Y372)*Master!$AE$2</f>
        <v>22252</v>
      </c>
      <c r="E16" s="8">
        <v>1166</v>
      </c>
      <c r="F16" s="5">
        <f>(Master!N55+Master!Y372)*Master!$AE$2</f>
        <v>17677</v>
      </c>
      <c r="G16" s="8">
        <v>926</v>
      </c>
      <c r="H16" s="5">
        <f>(Master!N95+Master!Y372)*Master!$AE$2</f>
        <v>13329</v>
      </c>
      <c r="I16" s="8">
        <v>1140</v>
      </c>
      <c r="J16" s="5">
        <f>(Master!N135+Master!Y372)*Master!$AE$2</f>
        <v>18441</v>
      </c>
      <c r="K16" s="8">
        <v>1380</v>
      </c>
      <c r="L16" s="5">
        <f>(Master!N175+Master!Y372)*Master!$AE$2</f>
        <v>20233</v>
      </c>
      <c r="M16" s="8">
        <v>1140</v>
      </c>
      <c r="N16" s="7">
        <f>(Master!N215+Master!Y372)*Master!$AE$2</f>
        <v>15885</v>
      </c>
      <c r="O16" s="101"/>
    </row>
    <row r="17" spans="1:15" ht="15" customHeight="1">
      <c r="A17" s="101"/>
      <c r="B17" s="12" t="s">
        <v>12</v>
      </c>
      <c r="C17" s="9">
        <v>1484</v>
      </c>
      <c r="D17" s="5">
        <f>(Master!N16+Master!Y373)*Master!$AE$2</f>
        <v>23324</v>
      </c>
      <c r="E17" s="9">
        <v>1244</v>
      </c>
      <c r="F17" s="5">
        <f>(Master!N56+Master!Y373)*Master!$AE$2</f>
        <v>18749</v>
      </c>
      <c r="G17" s="9">
        <v>1004</v>
      </c>
      <c r="H17" s="5">
        <f>(Master!N96+Master!Y373)*Master!$AE$2</f>
        <v>14401</v>
      </c>
      <c r="I17" s="9">
        <v>1235</v>
      </c>
      <c r="J17" s="5">
        <f>(Master!N136+Master!Y373)*Master!$AE$2</f>
        <v>19513</v>
      </c>
      <c r="K17" s="9">
        <v>1475</v>
      </c>
      <c r="L17" s="5">
        <f>(Master!N176+Master!Y373)*Master!$AE$2</f>
        <v>21305</v>
      </c>
      <c r="M17" s="9">
        <v>1235</v>
      </c>
      <c r="N17" s="7">
        <f>(Master!N216+Master!Y373)*Master!$AE$2</f>
        <v>16957</v>
      </c>
      <c r="O17" s="101"/>
    </row>
    <row r="18" spans="1:15" ht="15" customHeight="1">
      <c r="A18" s="101"/>
      <c r="B18" s="12" t="s">
        <v>13</v>
      </c>
      <c r="C18" s="8">
        <v>1561</v>
      </c>
      <c r="D18" s="5">
        <f>(Master!N17+Master!Y374)*Master!$AE$2</f>
        <v>24396</v>
      </c>
      <c r="E18" s="8">
        <v>1321</v>
      </c>
      <c r="F18" s="5">
        <f>(Master!N57+Master!Y374)*Master!$AE$2</f>
        <v>19821</v>
      </c>
      <c r="G18" s="8">
        <v>1081</v>
      </c>
      <c r="H18" s="5">
        <f>(Master!N97+Master!Y374)*Master!$AE$2</f>
        <v>15473</v>
      </c>
      <c r="I18" s="8">
        <v>1330</v>
      </c>
      <c r="J18" s="5">
        <f>(Master!N137+Master!Y374)*Master!$AE$2</f>
        <v>20585</v>
      </c>
      <c r="K18" s="8">
        <v>1570</v>
      </c>
      <c r="L18" s="5">
        <f>(Master!N177+Master!Y374)*Master!$AE$2</f>
        <v>22377</v>
      </c>
      <c r="M18" s="8">
        <v>1330</v>
      </c>
      <c r="N18" s="7">
        <f>(Master!N217+Master!Y374)*Master!$AE$2</f>
        <v>18029</v>
      </c>
      <c r="O18" s="101"/>
    </row>
    <row r="19" spans="1:15" ht="15" customHeight="1">
      <c r="A19" s="101"/>
      <c r="B19" s="12" t="s">
        <v>14</v>
      </c>
      <c r="C19" s="9">
        <v>1638</v>
      </c>
      <c r="D19" s="5">
        <f>(Master!N18+Master!Y375)*Master!$AE$2</f>
        <v>25469</v>
      </c>
      <c r="E19" s="9">
        <v>1398</v>
      </c>
      <c r="F19" s="5">
        <f>(Master!N58+Master!Y375)*Master!$AE$2</f>
        <v>20894</v>
      </c>
      <c r="G19" s="9">
        <v>1158</v>
      </c>
      <c r="H19" s="5">
        <f>(Master!N98+Master!Y375)*Master!$AE$2</f>
        <v>16546</v>
      </c>
      <c r="I19" s="9">
        <v>1425</v>
      </c>
      <c r="J19" s="5">
        <f>(Master!N138+Master!Y375)*Master!$AE$2</f>
        <v>21658</v>
      </c>
      <c r="K19" s="9">
        <v>1665</v>
      </c>
      <c r="L19" s="5">
        <f>(Master!N178+Master!Y375)*Master!$AE$2</f>
        <v>23450</v>
      </c>
      <c r="M19" s="9">
        <v>1425</v>
      </c>
      <c r="N19" s="7">
        <f>(Master!N218+Master!Y375)*Master!$AE$2</f>
        <v>19102</v>
      </c>
      <c r="O19" s="101"/>
    </row>
    <row r="20" spans="1:15" ht="15" customHeight="1">
      <c r="A20" s="101"/>
      <c r="B20" s="12" t="s">
        <v>15</v>
      </c>
      <c r="C20" s="8">
        <v>1715</v>
      </c>
      <c r="D20" s="5">
        <f>(Master!N19+Master!Y376)*Master!$AE$2</f>
        <v>26541</v>
      </c>
      <c r="E20" s="8">
        <v>1475</v>
      </c>
      <c r="F20" s="5">
        <f>(Master!N59+Master!Y376)*Master!$AE$2</f>
        <v>21966</v>
      </c>
      <c r="G20" s="8">
        <v>1235</v>
      </c>
      <c r="H20" s="5">
        <f>(Master!N99+Master!Y376)*Master!$AE$2</f>
        <v>17618</v>
      </c>
      <c r="I20" s="8">
        <v>1520</v>
      </c>
      <c r="J20" s="5">
        <f>(Master!N139+Master!Y376)*Master!$AE$2</f>
        <v>22730</v>
      </c>
      <c r="K20" s="8">
        <v>1760</v>
      </c>
      <c r="L20" s="5">
        <f>(Master!N179+Master!Y376)*Master!$AE$2</f>
        <v>24522</v>
      </c>
      <c r="M20" s="8">
        <v>1520</v>
      </c>
      <c r="N20" s="7">
        <f>(Master!N219+Master!Y376)*Master!$AE$2</f>
        <v>20174</v>
      </c>
      <c r="O20" s="101"/>
    </row>
    <row r="21" spans="1:15" ht="15" customHeight="1">
      <c r="A21" s="101"/>
      <c r="B21" s="12" t="s">
        <v>16</v>
      </c>
      <c r="C21" s="9">
        <v>1792</v>
      </c>
      <c r="D21" s="5">
        <f>(Master!N20+Master!Y377)*Master!$AE$2</f>
        <v>27613</v>
      </c>
      <c r="E21" s="9">
        <v>1552</v>
      </c>
      <c r="F21" s="5">
        <f>(Master!N60+Master!Y377)*Master!$AE$2</f>
        <v>23038</v>
      </c>
      <c r="G21" s="9">
        <v>1312</v>
      </c>
      <c r="H21" s="5">
        <f>(Master!N100+Master!Y377)*Master!$AE$2</f>
        <v>18690</v>
      </c>
      <c r="I21" s="9">
        <v>1615</v>
      </c>
      <c r="J21" s="5">
        <f>(Master!N140+Master!Y377)*Master!$AE$2</f>
        <v>23802</v>
      </c>
      <c r="K21" s="9">
        <v>1855</v>
      </c>
      <c r="L21" s="5">
        <f>(Master!N180+Master!Y377)*Master!$AE$2</f>
        <v>25594</v>
      </c>
      <c r="M21" s="9">
        <v>1615</v>
      </c>
      <c r="N21" s="7">
        <f>(Master!N220+Master!Y377)*Master!$AE$2</f>
        <v>21246</v>
      </c>
      <c r="O21" s="101"/>
    </row>
    <row r="22" spans="1:15" ht="15" customHeight="1">
      <c r="A22" s="101"/>
      <c r="B22" s="12" t="s">
        <v>17</v>
      </c>
      <c r="C22" s="8">
        <v>1870</v>
      </c>
      <c r="D22" s="5">
        <f>(Master!N21+Master!Y378)*Master!$AE$2</f>
        <v>28686</v>
      </c>
      <c r="E22" s="8">
        <v>1630</v>
      </c>
      <c r="F22" s="5">
        <f>(Master!N61+Master!Y378)*Master!$AE$2</f>
        <v>24111</v>
      </c>
      <c r="G22" s="8">
        <v>1390</v>
      </c>
      <c r="H22" s="5">
        <f>(Master!N101+Master!Y378)*Master!$AE$2</f>
        <v>19763</v>
      </c>
      <c r="I22" s="8">
        <v>1710</v>
      </c>
      <c r="J22" s="5">
        <f>(Master!N141+Master!Y378)*Master!$AE$2</f>
        <v>24875</v>
      </c>
      <c r="K22" s="8">
        <v>1950</v>
      </c>
      <c r="L22" s="5">
        <f>(Master!N181+Master!Y378)*Master!$AE$2</f>
        <v>26667</v>
      </c>
      <c r="M22" s="8">
        <v>1710</v>
      </c>
      <c r="N22" s="7">
        <f>(Master!N221+Master!Y378)*Master!$AE$2</f>
        <v>22319</v>
      </c>
      <c r="O22" s="101"/>
    </row>
    <row r="23" spans="1:15" ht="15" customHeight="1">
      <c r="A23" s="101"/>
      <c r="B23" s="12" t="s">
        <v>18</v>
      </c>
      <c r="C23" s="9">
        <v>1947</v>
      </c>
      <c r="D23" s="5">
        <f>(Master!N22+Master!Y379)*Master!$AE$2</f>
        <v>29758</v>
      </c>
      <c r="E23" s="9">
        <v>1707</v>
      </c>
      <c r="F23" s="5">
        <f>(Master!N62+Master!Y379)*Master!$AE$2</f>
        <v>25183</v>
      </c>
      <c r="G23" s="9">
        <v>1467</v>
      </c>
      <c r="H23" s="5">
        <f>(Master!N102+Master!Y379)*Master!$AE$2</f>
        <v>20835</v>
      </c>
      <c r="I23" s="9">
        <v>1805</v>
      </c>
      <c r="J23" s="5">
        <f>(Master!N142+Master!Y379)*Master!$AE$2</f>
        <v>25947</v>
      </c>
      <c r="K23" s="9">
        <v>2045</v>
      </c>
      <c r="L23" s="5">
        <f>(Master!N182+Master!Y379)*Master!$AE$2</f>
        <v>27739</v>
      </c>
      <c r="M23" s="9">
        <v>1805</v>
      </c>
      <c r="N23" s="7">
        <f>(Master!N222+Master!Y379)*Master!$AE$2</f>
        <v>23391</v>
      </c>
      <c r="O23" s="101"/>
    </row>
    <row r="24" spans="1:15" ht="15" customHeight="1">
      <c r="A24" s="101"/>
      <c r="B24" s="12" t="s">
        <v>19</v>
      </c>
      <c r="C24" s="8">
        <v>2024</v>
      </c>
      <c r="D24" s="5">
        <f>(Master!N23+Master!Y380)*Master!$AE$2</f>
        <v>30831</v>
      </c>
      <c r="E24" s="8">
        <v>1784</v>
      </c>
      <c r="F24" s="5">
        <f>(Master!N63+Master!Y380)*Master!$AE$2</f>
        <v>26256</v>
      </c>
      <c r="G24" s="8">
        <v>1544</v>
      </c>
      <c r="H24" s="5">
        <f>(Master!N103+Master!Y380)*Master!$AE$2</f>
        <v>21908</v>
      </c>
      <c r="I24" s="8">
        <v>1900</v>
      </c>
      <c r="J24" s="5">
        <f>(Master!N143+Master!Y380)*Master!$AE$2</f>
        <v>27020</v>
      </c>
      <c r="K24" s="8">
        <v>2140</v>
      </c>
      <c r="L24" s="5">
        <f>(Master!N183+Master!Y380)*Master!$AE$2</f>
        <v>28812</v>
      </c>
      <c r="M24" s="8">
        <v>1900</v>
      </c>
      <c r="N24" s="7">
        <f>(Master!N223+Master!Y380)*Master!$AE$2</f>
        <v>24464</v>
      </c>
      <c r="O24" s="101"/>
    </row>
    <row r="25" spans="1:15" ht="15" customHeight="1">
      <c r="A25" s="101"/>
      <c r="B25" s="12" t="s">
        <v>20</v>
      </c>
      <c r="C25" s="9">
        <v>2101</v>
      </c>
      <c r="D25" s="5">
        <f>(Master!N24+Master!Y381)*Master!$AE$2</f>
        <v>31903</v>
      </c>
      <c r="E25" s="9">
        <v>1861</v>
      </c>
      <c r="F25" s="5">
        <f>(Master!N64+Master!Y381)*Master!$AE$2</f>
        <v>27328</v>
      </c>
      <c r="G25" s="9">
        <v>1621</v>
      </c>
      <c r="H25" s="5">
        <f>(Master!N104+Master!Y381)*Master!$AE$2</f>
        <v>22980</v>
      </c>
      <c r="I25" s="9">
        <v>1995</v>
      </c>
      <c r="J25" s="5">
        <f>(Master!N144+Master!Y381)*Master!$AE$2</f>
        <v>28092</v>
      </c>
      <c r="K25" s="9">
        <v>2235</v>
      </c>
      <c r="L25" s="5">
        <f>(Master!N184+Master!Y381)*Master!$AE$2</f>
        <v>29884</v>
      </c>
      <c r="M25" s="9">
        <v>1995</v>
      </c>
      <c r="N25" s="7">
        <f>(Master!N224+Master!Y381)*Master!$AE$2</f>
        <v>25536</v>
      </c>
      <c r="O25" s="101"/>
    </row>
    <row r="26" spans="1:15" ht="15" customHeight="1">
      <c r="A26" s="101"/>
      <c r="B26" s="12" t="s">
        <v>21</v>
      </c>
      <c r="C26" s="8">
        <v>2178</v>
      </c>
      <c r="D26" s="5">
        <f>(Master!N25+Master!Y382)*Master!$AE$2</f>
        <v>32975</v>
      </c>
      <c r="E26" s="8">
        <v>1938</v>
      </c>
      <c r="F26" s="5">
        <f>(Master!N65+Master!Y382)*Master!$AE$2</f>
        <v>28400</v>
      </c>
      <c r="G26" s="8">
        <v>1698</v>
      </c>
      <c r="H26" s="5">
        <f>(Master!N105+Master!Y382)*Master!$AE$2</f>
        <v>24052</v>
      </c>
      <c r="I26" s="8">
        <v>2090</v>
      </c>
      <c r="J26" s="5">
        <f>(Master!N145+Master!Y382)*Master!$AE$2</f>
        <v>29164</v>
      </c>
      <c r="K26" s="8">
        <v>2330</v>
      </c>
      <c r="L26" s="5">
        <f>(Master!N185+Master!Y382)*Master!$AE$2</f>
        <v>30956</v>
      </c>
      <c r="M26" s="8">
        <v>2090</v>
      </c>
      <c r="N26" s="7">
        <f>(Master!N225+Master!Y382)*Master!$AE$2</f>
        <v>26608</v>
      </c>
      <c r="O26" s="101"/>
    </row>
    <row r="27" spans="1:15" ht="15" customHeight="1">
      <c r="A27" s="101"/>
      <c r="B27" s="12" t="s">
        <v>22</v>
      </c>
      <c r="C27" s="9">
        <v>2256</v>
      </c>
      <c r="D27" s="5">
        <f>(Master!N26+Master!Y383)*Master!$AE$2</f>
        <v>34048</v>
      </c>
      <c r="E27" s="9">
        <v>2016</v>
      </c>
      <c r="F27" s="5">
        <f>(Master!N66+Master!Y383)*Master!$AE$2</f>
        <v>29473</v>
      </c>
      <c r="G27" s="9">
        <v>1776</v>
      </c>
      <c r="H27" s="5">
        <f>(Master!N106+Master!Y383)*Master!$AE$2</f>
        <v>25125</v>
      </c>
      <c r="I27" s="9">
        <v>2185</v>
      </c>
      <c r="J27" s="5">
        <f>(Master!N146+Master!Y383)*Master!$AE$2</f>
        <v>30237</v>
      </c>
      <c r="K27" s="9">
        <v>2425</v>
      </c>
      <c r="L27" s="5">
        <f>(Master!N186+Master!Y383)*Master!$AE$2</f>
        <v>32029</v>
      </c>
      <c r="M27" s="9">
        <v>2185</v>
      </c>
      <c r="N27" s="7">
        <f>(Master!N226+Master!Y383)*Master!$AE$2</f>
        <v>27681</v>
      </c>
      <c r="O27" s="101"/>
    </row>
    <row r="28" spans="1:15" ht="15" customHeight="1">
      <c r="A28" s="101"/>
      <c r="B28" s="12" t="s">
        <v>23</v>
      </c>
      <c r="C28" s="8">
        <v>2333</v>
      </c>
      <c r="D28" s="5">
        <f>(Master!N27+Master!Y384)*Master!$AE$2</f>
        <v>35120</v>
      </c>
      <c r="E28" s="8">
        <v>2093</v>
      </c>
      <c r="F28" s="5">
        <f>(Master!N67+Master!Y384)*Master!$AE$2</f>
        <v>30545</v>
      </c>
      <c r="G28" s="8">
        <v>1853</v>
      </c>
      <c r="H28" s="5">
        <f>(Master!N107+Master!Y384)*Master!$AE$2</f>
        <v>26197</v>
      </c>
      <c r="I28" s="8">
        <v>2280</v>
      </c>
      <c r="J28" s="5">
        <f>(Master!N147+Master!Y384)*Master!$AE$2</f>
        <v>31309</v>
      </c>
      <c r="K28" s="8">
        <v>2520</v>
      </c>
      <c r="L28" s="5">
        <f>(Master!N187+Master!Y384)*Master!$AE$2</f>
        <v>33101</v>
      </c>
      <c r="M28" s="8">
        <v>2280</v>
      </c>
      <c r="N28" s="7">
        <f>(Master!N227+Master!Y384)*Master!$AE$2</f>
        <v>28753</v>
      </c>
      <c r="O28" s="101"/>
    </row>
    <row r="29" spans="1:15" ht="15" customHeight="1">
      <c r="A29" s="101"/>
      <c r="B29" s="12" t="s">
        <v>24</v>
      </c>
      <c r="C29" s="9">
        <v>2410</v>
      </c>
      <c r="D29" s="5">
        <f>(Master!N28+Master!Y385)*Master!$AE$2</f>
        <v>36193</v>
      </c>
      <c r="E29" s="9">
        <v>2170</v>
      </c>
      <c r="F29" s="5">
        <f>(Master!N68+Master!Y385)*Master!$AE$2</f>
        <v>31618</v>
      </c>
      <c r="G29" s="9">
        <v>1930</v>
      </c>
      <c r="H29" s="5">
        <f>(Master!N108+Master!Y385)*Master!$AE$2</f>
        <v>27270</v>
      </c>
      <c r="I29" s="9">
        <v>2375</v>
      </c>
      <c r="J29" s="5">
        <f>(Master!N148+Master!Y385)*Master!$AE$2</f>
        <v>32382</v>
      </c>
      <c r="K29" s="9">
        <v>2615</v>
      </c>
      <c r="L29" s="5">
        <f>(Master!N188+Master!Y385)*Master!$AE$2</f>
        <v>34174</v>
      </c>
      <c r="M29" s="9">
        <v>2375</v>
      </c>
      <c r="N29" s="7">
        <f>(Master!N228+Master!Y385)*Master!$AE$2</f>
        <v>29826</v>
      </c>
      <c r="O29" s="101"/>
    </row>
    <row r="30" spans="1:15" ht="15" customHeight="1">
      <c r="A30" s="101"/>
      <c r="B30" s="12" t="s">
        <v>25</v>
      </c>
      <c r="C30" s="3">
        <v>2487</v>
      </c>
      <c r="D30" s="5">
        <f>(Master!N29+Master!Y386)*Master!$AE$2</f>
        <v>37265</v>
      </c>
      <c r="E30" s="8">
        <v>2247</v>
      </c>
      <c r="F30" s="5">
        <f>(Master!N69+Master!Y386)*Master!$AE$2</f>
        <v>32690</v>
      </c>
      <c r="G30" s="8">
        <v>2007</v>
      </c>
      <c r="H30" s="5">
        <f>(Master!N109+Master!Y386)*Master!$AE$2</f>
        <v>28342</v>
      </c>
      <c r="I30" s="8">
        <v>2470</v>
      </c>
      <c r="J30" s="5">
        <f>(Master!N149+Master!Y386)*Master!$AE$2</f>
        <v>33454</v>
      </c>
      <c r="K30" s="8">
        <v>2710</v>
      </c>
      <c r="L30" s="5">
        <f>(Master!N189+Master!Y386)*Master!$AE$2</f>
        <v>35246</v>
      </c>
      <c r="M30" s="8">
        <v>2470</v>
      </c>
      <c r="N30" s="7">
        <f>(Master!N229+Master!Y386)*Master!$AE$2</f>
        <v>30898</v>
      </c>
      <c r="O30" s="101"/>
    </row>
    <row r="31" spans="1:15" ht="15" customHeight="1">
      <c r="A31" s="101"/>
      <c r="B31" s="12" t="s">
        <v>26</v>
      </c>
      <c r="C31" s="4">
        <v>2564</v>
      </c>
      <c r="D31" s="5">
        <f>(Master!N30+Master!Y387)*Master!$AE$2</f>
        <v>38337</v>
      </c>
      <c r="E31" s="9">
        <v>2324</v>
      </c>
      <c r="F31" s="5">
        <f>(Master!N70+Master!Y387)*Master!$AE$2</f>
        <v>33762</v>
      </c>
      <c r="G31" s="9">
        <v>2084</v>
      </c>
      <c r="H31" s="5">
        <f>(Master!N110+Master!Y387)*Master!$AE$2</f>
        <v>29414</v>
      </c>
      <c r="I31" s="9">
        <v>2565</v>
      </c>
      <c r="J31" s="5">
        <f>(Master!N150+Master!Y387)*Master!$AE$2</f>
        <v>34526</v>
      </c>
      <c r="K31" s="9">
        <v>2805</v>
      </c>
      <c r="L31" s="5">
        <f>(Master!N190+Master!Y387)*Master!$AE$2</f>
        <v>36318</v>
      </c>
      <c r="M31" s="9">
        <v>2565</v>
      </c>
      <c r="N31" s="7">
        <f>(Master!N230+Master!Y387)*Master!$AE$2</f>
        <v>31970</v>
      </c>
      <c r="O31" s="101"/>
    </row>
    <row r="32" spans="1:15" ht="15" customHeight="1">
      <c r="A32" s="101"/>
      <c r="B32" s="12" t="s">
        <v>27</v>
      </c>
      <c r="C32" s="3">
        <v>2642</v>
      </c>
      <c r="D32" s="5">
        <f>(Master!N31+Master!Y388)*Master!$AE$2</f>
        <v>39410</v>
      </c>
      <c r="E32" s="8">
        <v>2402</v>
      </c>
      <c r="F32" s="5">
        <f>(Master!N71+Master!Y388)*Master!$AE$2</f>
        <v>34835</v>
      </c>
      <c r="G32" s="8">
        <v>2162</v>
      </c>
      <c r="H32" s="5">
        <f>(Master!N111+Master!Y388)*Master!$AE$2</f>
        <v>30487</v>
      </c>
      <c r="I32" s="8">
        <v>2660</v>
      </c>
      <c r="J32" s="5">
        <f>(Master!N151+Master!Y388)*Master!$AE$2</f>
        <v>35599</v>
      </c>
      <c r="K32" s="8">
        <v>2900</v>
      </c>
      <c r="L32" s="5">
        <f>(Master!N191+Master!Y388)*Master!$AE$2</f>
        <v>37391</v>
      </c>
      <c r="M32" s="8">
        <v>2660</v>
      </c>
      <c r="N32" s="7">
        <f>(Master!N231+Master!Y388)*Master!$AE$2</f>
        <v>33043</v>
      </c>
      <c r="O32" s="101"/>
    </row>
    <row r="33" spans="1:22" ht="15" customHeight="1">
      <c r="A33" s="101"/>
      <c r="B33" s="12" t="s">
        <v>28</v>
      </c>
      <c r="C33" s="4">
        <v>2719</v>
      </c>
      <c r="D33" s="5">
        <f>(Master!N32+Master!Y389)*Master!$AE$2</f>
        <v>40482</v>
      </c>
      <c r="E33" s="9">
        <v>2479</v>
      </c>
      <c r="F33" s="5">
        <f>(Master!N72+Master!Y389)*Master!$AE$2</f>
        <v>35907</v>
      </c>
      <c r="G33" s="9">
        <v>2239</v>
      </c>
      <c r="H33" s="5">
        <f>(Master!N112+Master!Y389)*Master!$AE$2</f>
        <v>31559</v>
      </c>
      <c r="I33" s="9">
        <v>2755</v>
      </c>
      <c r="J33" s="5">
        <f>(Master!N152+Master!Y389)*Master!$AE$2</f>
        <v>36671</v>
      </c>
      <c r="K33" s="9">
        <v>2995</v>
      </c>
      <c r="L33" s="5">
        <f>(Master!N192+Master!Y389)*Master!$AE$2</f>
        <v>38463</v>
      </c>
      <c r="M33" s="9">
        <v>2755</v>
      </c>
      <c r="N33" s="7">
        <f>(Master!N232+Master!Y389)*Master!$AE$2</f>
        <v>34115</v>
      </c>
      <c r="O33" s="101"/>
    </row>
    <row r="34" spans="1:22" ht="15" customHeight="1">
      <c r="A34" s="101"/>
      <c r="B34" s="12" t="s">
        <v>29</v>
      </c>
      <c r="C34" s="3">
        <v>2796</v>
      </c>
      <c r="D34" s="5">
        <f>(Master!N33+Master!Y390)*Master!$AE$2</f>
        <v>41554</v>
      </c>
      <c r="E34" s="8">
        <v>2556</v>
      </c>
      <c r="F34" s="5">
        <f>(Master!N73+Master!Y390)*Master!$AE$2</f>
        <v>36979</v>
      </c>
      <c r="G34" s="8">
        <v>2316</v>
      </c>
      <c r="H34" s="5">
        <f>(Master!N113+Master!Y390)*Master!$AE$2</f>
        <v>32631</v>
      </c>
      <c r="I34" s="8">
        <v>2850</v>
      </c>
      <c r="J34" s="5">
        <f>(Master!N153+Master!Y390)*Master!$AE$2</f>
        <v>37743</v>
      </c>
      <c r="K34" s="8">
        <v>3090</v>
      </c>
      <c r="L34" s="5">
        <f>(Master!N193+Master!Y390)*Master!$AE$2</f>
        <v>39535</v>
      </c>
      <c r="M34" s="8">
        <v>2850</v>
      </c>
      <c r="N34" s="7">
        <f>(Master!N233+Master!Y390)*Master!$AE$2</f>
        <v>35187</v>
      </c>
      <c r="O34" s="101"/>
    </row>
    <row r="35" spans="1:22" ht="15" customHeight="1">
      <c r="A35" s="101"/>
      <c r="B35" s="12" t="s">
        <v>30</v>
      </c>
      <c r="C35" s="4">
        <v>2873</v>
      </c>
      <c r="D35" s="5">
        <f>(Master!N34+Master!Y391)*Master!$AE$2</f>
        <v>42627</v>
      </c>
      <c r="E35" s="9">
        <v>2633</v>
      </c>
      <c r="F35" s="5">
        <f>(Master!N74+Master!Y391)*Master!$AE$2</f>
        <v>38052</v>
      </c>
      <c r="G35" s="9">
        <v>2393</v>
      </c>
      <c r="H35" s="5">
        <f>(Master!N114+Master!Y391)*Master!$AE$2</f>
        <v>33704</v>
      </c>
      <c r="I35" s="9">
        <v>2945</v>
      </c>
      <c r="J35" s="5">
        <f>(Master!N154+Master!Y391)*Master!$AE$2</f>
        <v>38816</v>
      </c>
      <c r="K35" s="9">
        <v>3185</v>
      </c>
      <c r="L35" s="5">
        <f>(Master!N194+Master!Y391)*Master!$AE$2</f>
        <v>40608</v>
      </c>
      <c r="M35" s="9">
        <v>2945</v>
      </c>
      <c r="N35" s="7">
        <f>(Master!N234+Master!Y391)*Master!$AE$2</f>
        <v>36260</v>
      </c>
      <c r="O35" s="101"/>
    </row>
    <row r="36" spans="1:22" ht="15" customHeight="1">
      <c r="A36" s="101"/>
      <c r="B36" s="12" t="s">
        <v>31</v>
      </c>
      <c r="C36" s="3">
        <v>2950</v>
      </c>
      <c r="D36" s="5">
        <f>(Master!N35+Master!Y392)*Master!$AE$2</f>
        <v>43699</v>
      </c>
      <c r="E36" s="8">
        <v>2710</v>
      </c>
      <c r="F36" s="5">
        <f>(Master!N75+Master!Y392)*Master!$AE$2</f>
        <v>39124</v>
      </c>
      <c r="G36" s="8">
        <v>2470</v>
      </c>
      <c r="H36" s="5">
        <f>(Master!N115+Master!Y392)*Master!$AE$2</f>
        <v>34776</v>
      </c>
      <c r="I36" s="8">
        <v>3040</v>
      </c>
      <c r="J36" s="5">
        <f>(Master!N155+Master!Y392)*Master!$AE$2</f>
        <v>39888</v>
      </c>
      <c r="K36" s="8">
        <v>3280</v>
      </c>
      <c r="L36" s="5">
        <f>(Master!N195+Master!Y392)*Master!$AE$2</f>
        <v>41680</v>
      </c>
      <c r="M36" s="8">
        <v>3040</v>
      </c>
      <c r="N36" s="7">
        <f>(Master!N235+Master!Y392)*Master!$AE$2</f>
        <v>37332</v>
      </c>
      <c r="O36" s="101"/>
    </row>
    <row r="37" spans="1:22" ht="15" customHeight="1">
      <c r="A37" s="101"/>
      <c r="B37" s="12" t="s">
        <v>32</v>
      </c>
      <c r="C37" s="4">
        <v>3028</v>
      </c>
      <c r="D37" s="5">
        <f>(Master!N36+Master!Y393)*Master!$AE$2</f>
        <v>44772</v>
      </c>
      <c r="E37" s="9">
        <v>2788</v>
      </c>
      <c r="F37" s="5">
        <f>(Master!N76+Master!Y393)*Master!$AE$2</f>
        <v>40197</v>
      </c>
      <c r="G37" s="9">
        <v>2548</v>
      </c>
      <c r="H37" s="5">
        <f>(Master!N116+Master!Y393)*Master!$AE$2</f>
        <v>35849</v>
      </c>
      <c r="I37" s="9">
        <v>3135</v>
      </c>
      <c r="J37" s="5">
        <f>(Master!N156+Master!Y393)*Master!$AE$2</f>
        <v>40961</v>
      </c>
      <c r="K37" s="9">
        <v>3375</v>
      </c>
      <c r="L37" s="5">
        <f>(Master!N196+Master!Y393)*Master!$AE$2</f>
        <v>42753</v>
      </c>
      <c r="M37" s="9">
        <v>3135</v>
      </c>
      <c r="N37" s="7">
        <f>(Master!N236+Master!Y393)*Master!$AE$2</f>
        <v>38405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3105</v>
      </c>
      <c r="D38" s="5">
        <f>(Master!N37+Master!Y394)*Master!$AE$2</f>
        <v>45844</v>
      </c>
      <c r="E38" s="8">
        <v>2865</v>
      </c>
      <c r="F38" s="5">
        <f>(Master!N77+Master!Y394)*Master!$AE$2</f>
        <v>41269</v>
      </c>
      <c r="G38" s="8">
        <v>2625</v>
      </c>
      <c r="H38" s="5">
        <f>(Master!N117+Master!Y394)*Master!$AE$2</f>
        <v>36921</v>
      </c>
      <c r="I38" s="8">
        <v>3230</v>
      </c>
      <c r="J38" s="5">
        <f>(Master!N157+Master!Y394)*Master!$AE$2</f>
        <v>42033</v>
      </c>
      <c r="K38" s="8">
        <v>3470</v>
      </c>
      <c r="L38" s="5">
        <f>(Master!N197+Master!Y394)*Master!$AE$2</f>
        <v>43825</v>
      </c>
      <c r="M38" s="8">
        <v>3230</v>
      </c>
      <c r="N38" s="7">
        <f>(Master!N237+Master!Y394)*Master!$AE$2</f>
        <v>39477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3182</v>
      </c>
      <c r="D39" s="5">
        <f>(Master!N38+Master!Y395)*Master!$AE$2</f>
        <v>46916</v>
      </c>
      <c r="E39" s="16">
        <v>2942</v>
      </c>
      <c r="F39" s="5">
        <f>(Master!N78+Master!Y395)*Master!$AE$2</f>
        <v>42341</v>
      </c>
      <c r="G39" s="16">
        <v>2702</v>
      </c>
      <c r="H39" s="5">
        <f>(Master!N118+Master!Y395)*Master!$AE$2</f>
        <v>37993</v>
      </c>
      <c r="I39" s="16">
        <v>3325</v>
      </c>
      <c r="J39" s="5">
        <f>(Master!N158+Master!Y395)*Master!$AE$2</f>
        <v>43105</v>
      </c>
      <c r="K39" s="16">
        <v>3565</v>
      </c>
      <c r="L39" s="5">
        <f>(Master!N198+Master!Y395)*Master!$AE$2</f>
        <v>44897</v>
      </c>
      <c r="M39" s="16">
        <v>3325</v>
      </c>
      <c r="N39" s="7">
        <f>(Master!N238+Master!Y395)*Master!$AE$2</f>
        <v>40549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(Master!AA21)*Master!$AE$2</f>
        <v>11185</v>
      </c>
      <c r="G42" s="291"/>
      <c r="H42" s="101"/>
      <c r="I42" s="260" t="s">
        <v>544</v>
      </c>
      <c r="J42" s="261"/>
      <c r="K42" s="261"/>
      <c r="L42" s="262"/>
      <c r="M42" s="290">
        <f>(Master!AE21)*Master!$AE$2</f>
        <v>721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(Master!AB21)*Master!$AE$2</f>
        <v>2429</v>
      </c>
      <c r="G43" s="276"/>
      <c r="H43" s="101"/>
      <c r="I43" s="263" t="s">
        <v>45</v>
      </c>
      <c r="J43" s="264"/>
      <c r="K43" s="264"/>
      <c r="L43" s="265"/>
      <c r="M43" s="275">
        <f>(Master!AF21)*Master!$AE$2</f>
        <v>2426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(Master!AH21)*Master!$AE$2</f>
        <v>7926</v>
      </c>
      <c r="G44" s="301"/>
      <c r="H44" s="101"/>
      <c r="I44" s="272" t="s">
        <v>74</v>
      </c>
      <c r="J44" s="273"/>
      <c r="K44" s="273"/>
      <c r="L44" s="274"/>
      <c r="M44" s="277">
        <f>(Master!AI21)*Master!$AE$2</f>
        <v>864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(Master!AD21)*Master!$AE$2</f>
        <v>7236</v>
      </c>
      <c r="G47" s="303"/>
      <c r="H47" s="101"/>
      <c r="I47" s="304" t="s">
        <v>59</v>
      </c>
      <c r="J47" s="305"/>
      <c r="K47" s="305"/>
      <c r="L47" s="305"/>
      <c r="M47" s="305"/>
      <c r="N47" s="306"/>
      <c r="O47" s="101"/>
    </row>
    <row r="48" spans="1:22" ht="15" customHeight="1" thickBot="1">
      <c r="A48" s="101"/>
      <c r="B48" s="319" t="s">
        <v>536</v>
      </c>
      <c r="C48" s="320"/>
      <c r="D48" s="320"/>
      <c r="E48" s="321"/>
      <c r="F48" s="322">
        <f>(Master!AK21)*Master!$AE$2</f>
        <v>14329</v>
      </c>
      <c r="G48" s="323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101"/>
      <c r="C49" s="101"/>
      <c r="D49" s="101"/>
      <c r="E49" s="101"/>
      <c r="F49" s="101"/>
      <c r="G49" s="101"/>
      <c r="H49" s="101"/>
      <c r="I49" s="310"/>
      <c r="J49" s="311"/>
      <c r="K49" s="311"/>
      <c r="L49" s="311"/>
      <c r="M49" s="311"/>
      <c r="N49" s="312"/>
      <c r="O49" s="101"/>
    </row>
    <row r="50" spans="1:15" hidden="1">
      <c r="A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tjFxErnGnIKQfKUtsWvyAImAtgIcfr2o27QRZMl0YCom/vEZy/JCcaZ6SZtZw+NYZAzsHrlCyOx7YsqFPR5GJA==" saltValue="L4YZsunDjlhf3IaRUZ9jDg==" spinCount="100000" sheet="1" objects="1" scenarios="1"/>
  <mergeCells count="32">
    <mergeCell ref="I47:N49"/>
    <mergeCell ref="B48:E48"/>
    <mergeCell ref="F48:G48"/>
    <mergeCell ref="B46:E46"/>
    <mergeCell ref="F46:G46"/>
    <mergeCell ref="B47:E47"/>
    <mergeCell ref="F47:G47"/>
    <mergeCell ref="E1:K1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45D441B-EC32-4E23-8CE7-B2F5DBBCAA03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6DA9501C-B464-426D-B2DE-0E4FDE164AFE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DDEBA47F-EA50-4EAB-8372-1D840BAB2CB8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9FA557E1-A0AF-4E8B-909C-DA8A4D08D113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V51"/>
  <sheetViews>
    <sheetView zoomScaleNormal="100" workbookViewId="0">
      <selection activeCell="M42" sqref="M42:N44"/>
    </sheetView>
  </sheetViews>
  <sheetFormatPr defaultColWidth="0" defaultRowHeight="13.2" zeroHeight="1"/>
  <cols>
    <col min="1" max="1" width="1.777343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65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910</v>
      </c>
      <c r="D6" s="5">
        <f>(Master!O5+Master!Y397)*Master!$AE$2</f>
        <v>16303</v>
      </c>
      <c r="E6" s="8">
        <v>560</v>
      </c>
      <c r="F6" s="5">
        <f>(Master!O45+Master!Y397)*Master!$AE$2</f>
        <v>9710</v>
      </c>
      <c r="G6" s="8">
        <v>210</v>
      </c>
      <c r="H6" s="5">
        <f>(Master!O85+Master!Y397)*Master!$AE$2</f>
        <v>3422</v>
      </c>
      <c r="I6" s="8">
        <v>264</v>
      </c>
      <c r="J6" s="5">
        <f>(Master!O125+Master!Y397)*Master!$AE$2</f>
        <v>10338</v>
      </c>
      <c r="K6" s="8">
        <v>614</v>
      </c>
      <c r="L6" s="5">
        <f>(Master!O165+Master!Y397)*Master!$AE$2</f>
        <v>13168</v>
      </c>
      <c r="M6" s="8">
        <v>264</v>
      </c>
      <c r="N6" s="7">
        <f>(Master!O205+Master!Y397)*Master!$AE$2</f>
        <v>6880</v>
      </c>
      <c r="O6" s="101"/>
    </row>
    <row r="7" spans="1:15" ht="15" customHeight="1">
      <c r="A7" s="101"/>
      <c r="B7" s="12" t="s">
        <v>2</v>
      </c>
      <c r="C7" s="9">
        <v>1015</v>
      </c>
      <c r="D7" s="5">
        <f>(Master!O6+Master!Y398)*Master!$AE$2</f>
        <v>17686</v>
      </c>
      <c r="E7" s="9">
        <v>665</v>
      </c>
      <c r="F7" s="5">
        <f>(Master!O46+Master!Y398)*Master!$AE$2</f>
        <v>11093</v>
      </c>
      <c r="G7" s="9">
        <v>315</v>
      </c>
      <c r="H7" s="5">
        <f>(Master!O86+Master!Y398)*Master!$AE$2</f>
        <v>4805</v>
      </c>
      <c r="I7" s="9">
        <v>396</v>
      </c>
      <c r="J7" s="5">
        <f>(Master!O126+Master!Y398)*Master!$AE$2</f>
        <v>11721</v>
      </c>
      <c r="K7" s="9">
        <v>746</v>
      </c>
      <c r="L7" s="5">
        <f>(Master!O166+Master!Y398)*Master!$AE$2</f>
        <v>14551</v>
      </c>
      <c r="M7" s="9">
        <v>396</v>
      </c>
      <c r="N7" s="7">
        <f>(Master!O206+Master!Y398)*Master!$AE$2</f>
        <v>8263</v>
      </c>
      <c r="O7" s="101"/>
    </row>
    <row r="8" spans="1:15" ht="15" customHeight="1">
      <c r="A8" s="101"/>
      <c r="B8" s="12" t="s">
        <v>3</v>
      </c>
      <c r="C8" s="8">
        <v>1121</v>
      </c>
      <c r="D8" s="5">
        <f>(Master!O7+Master!Y399)*Master!$AE$2</f>
        <v>19069</v>
      </c>
      <c r="E8" s="8">
        <v>771</v>
      </c>
      <c r="F8" s="5">
        <f>(Master!O47+Master!Y399)*Master!$AE$2</f>
        <v>12476</v>
      </c>
      <c r="G8" s="8">
        <v>421</v>
      </c>
      <c r="H8" s="5">
        <f>(Master!O87+Master!Y399)*Master!$AE$2</f>
        <v>6188</v>
      </c>
      <c r="I8" s="8">
        <v>527</v>
      </c>
      <c r="J8" s="5">
        <f>(Master!O127+Master!Y399)*Master!$AE$2</f>
        <v>13104</v>
      </c>
      <c r="K8" s="8">
        <v>877</v>
      </c>
      <c r="L8" s="5">
        <f>(Master!O167+Master!Y399)*Master!$AE$2</f>
        <v>15934</v>
      </c>
      <c r="M8" s="8">
        <v>527</v>
      </c>
      <c r="N8" s="7">
        <f>(Master!O207+Master!Y399)*Master!$AE$2</f>
        <v>9646</v>
      </c>
      <c r="O8" s="101"/>
    </row>
    <row r="9" spans="1:15" ht="15" customHeight="1">
      <c r="A9" s="101"/>
      <c r="B9" s="12" t="s">
        <v>4</v>
      </c>
      <c r="C9" s="9">
        <v>1226</v>
      </c>
      <c r="D9" s="5">
        <f>(Master!O8+Master!Y400)*Master!$AE$2</f>
        <v>20451</v>
      </c>
      <c r="E9" s="9">
        <v>876</v>
      </c>
      <c r="F9" s="5">
        <f>(Master!O48+Master!Y400)*Master!$AE$2</f>
        <v>13858</v>
      </c>
      <c r="G9" s="9">
        <v>526</v>
      </c>
      <c r="H9" s="5">
        <f>(Master!O88+Master!Y400)*Master!$AE$2</f>
        <v>7570</v>
      </c>
      <c r="I9" s="9">
        <v>659</v>
      </c>
      <c r="J9" s="5">
        <f>(Master!O128+Master!Y400)*Master!$AE$2</f>
        <v>14486</v>
      </c>
      <c r="K9" s="9">
        <v>1009</v>
      </c>
      <c r="L9" s="5">
        <f>(Master!O168+Master!Y400)*Master!$AE$2</f>
        <v>17316</v>
      </c>
      <c r="M9" s="9">
        <v>659</v>
      </c>
      <c r="N9" s="7">
        <f>(Master!O208+Master!Y400)*Master!$AE$2</f>
        <v>11028</v>
      </c>
      <c r="O9" s="101"/>
    </row>
    <row r="10" spans="1:15" ht="15" customHeight="1">
      <c r="A10" s="101"/>
      <c r="B10" s="12" t="s">
        <v>5</v>
      </c>
      <c r="C10" s="8">
        <v>1331</v>
      </c>
      <c r="D10" s="5">
        <f>(Master!O9+Master!Y401)*Master!$AE$2</f>
        <v>21834</v>
      </c>
      <c r="E10" s="8">
        <v>981</v>
      </c>
      <c r="F10" s="5">
        <f>(Master!O49+Master!Y401)*Master!$AE$2</f>
        <v>15241</v>
      </c>
      <c r="G10" s="8">
        <v>631</v>
      </c>
      <c r="H10" s="5">
        <f>(Master!O89+Master!Y401)*Master!$AE$2</f>
        <v>8953</v>
      </c>
      <c r="I10" s="8">
        <v>791</v>
      </c>
      <c r="J10" s="5">
        <f>(Master!O129+Master!Y401)*Master!$AE$2</f>
        <v>15869</v>
      </c>
      <c r="K10" s="8">
        <v>1141</v>
      </c>
      <c r="L10" s="5">
        <f>(Master!O169+Master!Y401)*Master!$AE$2</f>
        <v>18699</v>
      </c>
      <c r="M10" s="8">
        <v>791</v>
      </c>
      <c r="N10" s="7">
        <f>(Master!O209+Master!Y401)*Master!$AE$2</f>
        <v>12411</v>
      </c>
      <c r="O10" s="101"/>
    </row>
    <row r="11" spans="1:15" ht="15" customHeight="1">
      <c r="A11" s="101"/>
      <c r="B11" s="12" t="s">
        <v>6</v>
      </c>
      <c r="C11" s="9">
        <v>1436</v>
      </c>
      <c r="D11" s="5">
        <f>(Master!O10+Master!Y402)*Master!$AE$2</f>
        <v>23217</v>
      </c>
      <c r="E11" s="9">
        <v>1086</v>
      </c>
      <c r="F11" s="5">
        <f>(Master!O50+Master!Y402)*Master!$AE$2</f>
        <v>16624</v>
      </c>
      <c r="G11" s="9">
        <v>736</v>
      </c>
      <c r="H11" s="5">
        <f>(Master!O90+Master!Y402)*Master!$AE$2</f>
        <v>10336</v>
      </c>
      <c r="I11" s="9">
        <v>923</v>
      </c>
      <c r="J11" s="5">
        <f>(Master!O130+Master!Y402)*Master!$AE$2</f>
        <v>17252</v>
      </c>
      <c r="K11" s="9">
        <v>1273</v>
      </c>
      <c r="L11" s="5">
        <f>(Master!O170+Master!Y402)*Master!$AE$2</f>
        <v>20082</v>
      </c>
      <c r="M11" s="9">
        <v>923</v>
      </c>
      <c r="N11" s="7">
        <f>(Master!O210+Master!Y402)*Master!$AE$2</f>
        <v>13794</v>
      </c>
      <c r="O11" s="101"/>
    </row>
    <row r="12" spans="1:15" ht="15" customHeight="1">
      <c r="A12" s="101"/>
      <c r="B12" s="12" t="s">
        <v>7</v>
      </c>
      <c r="C12" s="8">
        <v>1541</v>
      </c>
      <c r="D12" s="5">
        <f>(Master!O11+Master!Y403)*Master!$AE$2</f>
        <v>24599</v>
      </c>
      <c r="E12" s="8">
        <v>1191</v>
      </c>
      <c r="F12" s="5">
        <f>(Master!O51+Master!Y403)*Master!$AE$2</f>
        <v>18006</v>
      </c>
      <c r="G12" s="8">
        <v>841</v>
      </c>
      <c r="H12" s="5">
        <f>(Master!O91+Master!Y403)*Master!$AE$2</f>
        <v>11718</v>
      </c>
      <c r="I12" s="8">
        <v>1055</v>
      </c>
      <c r="J12" s="5">
        <f>(Master!O131+Master!Y403)*Master!$AE$2</f>
        <v>18634</v>
      </c>
      <c r="K12" s="8">
        <v>1405</v>
      </c>
      <c r="L12" s="5">
        <f>(Master!O171+Master!Y403)*Master!$AE$2</f>
        <v>21464</v>
      </c>
      <c r="M12" s="8">
        <v>1055</v>
      </c>
      <c r="N12" s="7">
        <f>(Master!O211+Master!Y403)*Master!$AE$2</f>
        <v>15176</v>
      </c>
      <c r="O12" s="101"/>
    </row>
    <row r="13" spans="1:15" ht="15" customHeight="1">
      <c r="A13" s="101"/>
      <c r="B13" s="12" t="s">
        <v>8</v>
      </c>
      <c r="C13" s="9">
        <v>1646</v>
      </c>
      <c r="D13" s="5">
        <f>(Master!O12+Master!Y404)*Master!$AE$2</f>
        <v>25982</v>
      </c>
      <c r="E13" s="9">
        <v>1296</v>
      </c>
      <c r="F13" s="5">
        <f>(Master!O52+Master!Y404)*Master!$AE$2</f>
        <v>19389</v>
      </c>
      <c r="G13" s="9">
        <v>946</v>
      </c>
      <c r="H13" s="5">
        <f>(Master!O92+Master!Y404)*Master!$AE$2</f>
        <v>13101</v>
      </c>
      <c r="I13" s="9">
        <v>1187</v>
      </c>
      <c r="J13" s="5">
        <f>(Master!O132+Master!Y404)*Master!$AE$2</f>
        <v>20017</v>
      </c>
      <c r="K13" s="9">
        <v>1537</v>
      </c>
      <c r="L13" s="5">
        <f>(Master!O172+Master!Y404)*Master!$AE$2</f>
        <v>22847</v>
      </c>
      <c r="M13" s="9">
        <v>1187</v>
      </c>
      <c r="N13" s="7">
        <f>(Master!O212+Master!Y404)*Master!$AE$2</f>
        <v>16559</v>
      </c>
      <c r="O13" s="101"/>
    </row>
    <row r="14" spans="1:15" ht="15" customHeight="1">
      <c r="A14" s="101"/>
      <c r="B14" s="12" t="s">
        <v>9</v>
      </c>
      <c r="C14" s="8">
        <v>1752</v>
      </c>
      <c r="D14" s="5">
        <f>(Master!O13+Master!Y405)*Master!$AE$2</f>
        <v>27365</v>
      </c>
      <c r="E14" s="8">
        <v>1402</v>
      </c>
      <c r="F14" s="5">
        <f>(Master!O53+Master!Y405)*Master!$AE$2</f>
        <v>20772</v>
      </c>
      <c r="G14" s="8">
        <v>1052</v>
      </c>
      <c r="H14" s="5">
        <f>(Master!O93+Master!Y405)*Master!$AE$2</f>
        <v>14484</v>
      </c>
      <c r="I14" s="8">
        <v>1319</v>
      </c>
      <c r="J14" s="5">
        <f>(Master!O133+Master!Y405)*Master!$AE$2</f>
        <v>21400</v>
      </c>
      <c r="K14" s="8">
        <v>1669</v>
      </c>
      <c r="L14" s="5">
        <f>(Master!O173+Master!Y405)*Master!$AE$2</f>
        <v>24230</v>
      </c>
      <c r="M14" s="8">
        <v>1319</v>
      </c>
      <c r="N14" s="7">
        <f>(Master!O213+Master!Y405)*Master!$AE$2</f>
        <v>17942</v>
      </c>
      <c r="O14" s="101"/>
    </row>
    <row r="15" spans="1:15" ht="15" customHeight="1">
      <c r="A15" s="101"/>
      <c r="B15" s="12" t="s">
        <v>10</v>
      </c>
      <c r="C15" s="9">
        <v>1857</v>
      </c>
      <c r="D15" s="5">
        <f>(Master!O14+Master!Y406)*Master!$AE$2</f>
        <v>28747</v>
      </c>
      <c r="E15" s="9">
        <v>1507</v>
      </c>
      <c r="F15" s="5">
        <f>(Master!O54+Master!Y406)*Master!$AE$2</f>
        <v>22154</v>
      </c>
      <c r="G15" s="9">
        <v>1157</v>
      </c>
      <c r="H15" s="5">
        <f>(Master!O94+Master!Y406)*Master!$AE$2</f>
        <v>15866</v>
      </c>
      <c r="I15" s="9">
        <v>1450</v>
      </c>
      <c r="J15" s="5">
        <f>(Master!O134+Master!Y406)*Master!$AE$2</f>
        <v>22782</v>
      </c>
      <c r="K15" s="9">
        <v>1800</v>
      </c>
      <c r="L15" s="5">
        <f>(Master!O174+Master!Y406)*Master!$AE$2</f>
        <v>25612</v>
      </c>
      <c r="M15" s="9">
        <v>1450</v>
      </c>
      <c r="N15" s="7">
        <f>(Master!O214+Master!Y406)*Master!$AE$2</f>
        <v>19324</v>
      </c>
      <c r="O15" s="101"/>
    </row>
    <row r="16" spans="1:15" ht="15" customHeight="1">
      <c r="A16" s="101"/>
      <c r="B16" s="12" t="s">
        <v>11</v>
      </c>
      <c r="C16" s="8">
        <v>1962</v>
      </c>
      <c r="D16" s="5">
        <f>(Master!O15+Master!Y407)*Master!$AE$2</f>
        <v>30130</v>
      </c>
      <c r="E16" s="8">
        <v>1612</v>
      </c>
      <c r="F16" s="5">
        <f>(Master!O55+Master!Y407)*Master!$AE$2</f>
        <v>23537</v>
      </c>
      <c r="G16" s="8">
        <v>1262</v>
      </c>
      <c r="H16" s="5">
        <f>(Master!O95+Master!Y407)*Master!$AE$2</f>
        <v>17249</v>
      </c>
      <c r="I16" s="8">
        <v>1582</v>
      </c>
      <c r="J16" s="5">
        <f>(Master!O135+Master!Y407)*Master!$AE$2</f>
        <v>24165</v>
      </c>
      <c r="K16" s="8">
        <v>1932</v>
      </c>
      <c r="L16" s="5">
        <f>(Master!O175+Master!Y407)*Master!$AE$2</f>
        <v>26995</v>
      </c>
      <c r="M16" s="8">
        <v>1582</v>
      </c>
      <c r="N16" s="7">
        <f>(Master!O215+Master!Y407)*Master!$AE$2</f>
        <v>20707</v>
      </c>
      <c r="O16" s="101"/>
    </row>
    <row r="17" spans="1:15" ht="15" customHeight="1">
      <c r="A17" s="101"/>
      <c r="B17" s="12" t="s">
        <v>12</v>
      </c>
      <c r="C17" s="9">
        <v>2067</v>
      </c>
      <c r="D17" s="5">
        <f>(Master!O16+Master!Y408)*Master!$AE$2</f>
        <v>31513</v>
      </c>
      <c r="E17" s="9">
        <v>1717</v>
      </c>
      <c r="F17" s="5">
        <f>(Master!O56+Master!Y408)*Master!$AE$2</f>
        <v>24920</v>
      </c>
      <c r="G17" s="9">
        <v>1367</v>
      </c>
      <c r="H17" s="5">
        <f>(Master!O96+Master!Y408)*Master!$AE$2</f>
        <v>18632</v>
      </c>
      <c r="I17" s="9">
        <v>1714</v>
      </c>
      <c r="J17" s="5">
        <f>(Master!O136+Master!Y408)*Master!$AE$2</f>
        <v>25548</v>
      </c>
      <c r="K17" s="9">
        <v>2064</v>
      </c>
      <c r="L17" s="5">
        <f>(Master!O176+Master!Y408)*Master!$AE$2</f>
        <v>28378</v>
      </c>
      <c r="M17" s="9">
        <v>1714</v>
      </c>
      <c r="N17" s="7">
        <f>(Master!O216+Master!Y408)*Master!$AE$2</f>
        <v>22090</v>
      </c>
      <c r="O17" s="101"/>
    </row>
    <row r="18" spans="1:15" ht="15" customHeight="1">
      <c r="A18" s="101"/>
      <c r="B18" s="12" t="s">
        <v>13</v>
      </c>
      <c r="C18" s="8">
        <v>2172</v>
      </c>
      <c r="D18" s="5">
        <f>(Master!O17+Master!Y409)*Master!$AE$2</f>
        <v>32895</v>
      </c>
      <c r="E18" s="8">
        <v>1822</v>
      </c>
      <c r="F18" s="5">
        <f>(Master!O57+Master!Y409)*Master!$AE$2</f>
        <v>26302</v>
      </c>
      <c r="G18" s="8">
        <v>1472</v>
      </c>
      <c r="H18" s="5">
        <f>(Master!O97+Master!Y409)*Master!$AE$2</f>
        <v>20014</v>
      </c>
      <c r="I18" s="8">
        <v>1846</v>
      </c>
      <c r="J18" s="5">
        <f>(Master!O137+Master!Y409)*Master!$AE$2</f>
        <v>26930</v>
      </c>
      <c r="K18" s="8">
        <v>2196</v>
      </c>
      <c r="L18" s="5">
        <f>(Master!O177+Master!Y409)*Master!$AE$2</f>
        <v>29760</v>
      </c>
      <c r="M18" s="8">
        <v>1846</v>
      </c>
      <c r="N18" s="7">
        <f>(Master!O217+Master!Y409)*Master!$AE$2</f>
        <v>23472</v>
      </c>
      <c r="O18" s="101"/>
    </row>
    <row r="19" spans="1:15" ht="15" customHeight="1">
      <c r="A19" s="101"/>
      <c r="B19" s="12" t="s">
        <v>14</v>
      </c>
      <c r="C19" s="9">
        <v>2277</v>
      </c>
      <c r="D19" s="5">
        <f>(Master!O18+Master!Y410)*Master!$AE$2</f>
        <v>34278</v>
      </c>
      <c r="E19" s="9">
        <v>1927</v>
      </c>
      <c r="F19" s="5">
        <f>(Master!O58+Master!Y410)*Master!$AE$2</f>
        <v>27685</v>
      </c>
      <c r="G19" s="9">
        <v>1577</v>
      </c>
      <c r="H19" s="5">
        <f>(Master!O98+Master!Y410)*Master!$AE$2</f>
        <v>21397</v>
      </c>
      <c r="I19" s="9">
        <v>1978</v>
      </c>
      <c r="J19" s="5">
        <f>(Master!O138+Master!Y410)*Master!$AE$2</f>
        <v>28313</v>
      </c>
      <c r="K19" s="9">
        <v>2328</v>
      </c>
      <c r="L19" s="5">
        <f>(Master!O178+Master!Y410)*Master!$AE$2</f>
        <v>31143</v>
      </c>
      <c r="M19" s="9">
        <v>1978</v>
      </c>
      <c r="N19" s="7">
        <f>(Master!O218+Master!Y410)*Master!$AE$2</f>
        <v>24855</v>
      </c>
      <c r="O19" s="101"/>
    </row>
    <row r="20" spans="1:15" ht="15" customHeight="1">
      <c r="A20" s="101"/>
      <c r="B20" s="12" t="s">
        <v>15</v>
      </c>
      <c r="C20" s="8">
        <v>2382</v>
      </c>
      <c r="D20" s="5">
        <f>(Master!O19+Master!Y411)*Master!$AE$2</f>
        <v>35661</v>
      </c>
      <c r="E20" s="8">
        <v>2032</v>
      </c>
      <c r="F20" s="5">
        <f>(Master!O59+Master!Y411)*Master!$AE$2</f>
        <v>29068</v>
      </c>
      <c r="G20" s="8">
        <v>1682</v>
      </c>
      <c r="H20" s="5">
        <f>(Master!O99+Master!Y411)*Master!$AE$2</f>
        <v>22780</v>
      </c>
      <c r="I20" s="8">
        <v>2110</v>
      </c>
      <c r="J20" s="5">
        <f>(Master!O139+Master!Y411)*Master!$AE$2</f>
        <v>29696</v>
      </c>
      <c r="K20" s="8">
        <v>2460</v>
      </c>
      <c r="L20" s="5">
        <f>(Master!O179+Master!Y411)*Master!$AE$2</f>
        <v>32526</v>
      </c>
      <c r="M20" s="8">
        <v>2110</v>
      </c>
      <c r="N20" s="7">
        <f>(Master!O219+Master!Y411)*Master!$AE$2</f>
        <v>26238</v>
      </c>
      <c r="O20" s="101"/>
    </row>
    <row r="21" spans="1:15" ht="15" customHeight="1">
      <c r="A21" s="101"/>
      <c r="B21" s="12" t="s">
        <v>16</v>
      </c>
      <c r="C21" s="9">
        <v>2488</v>
      </c>
      <c r="D21" s="5">
        <f>(Master!O20+Master!Y412)*Master!$AE$2</f>
        <v>37043</v>
      </c>
      <c r="E21" s="9">
        <v>2138</v>
      </c>
      <c r="F21" s="5">
        <f>(Master!O60+Master!Y412)*Master!$AE$2</f>
        <v>30450</v>
      </c>
      <c r="G21" s="9">
        <v>1788</v>
      </c>
      <c r="H21" s="5">
        <f>(Master!O100+Master!Y412)*Master!$AE$2</f>
        <v>24162</v>
      </c>
      <c r="I21" s="9">
        <v>2241</v>
      </c>
      <c r="J21" s="5">
        <f>(Master!O140+Master!Y412)*Master!$AE$2</f>
        <v>31078</v>
      </c>
      <c r="K21" s="9">
        <v>2591</v>
      </c>
      <c r="L21" s="5">
        <f>(Master!O180+Master!Y412)*Master!$AE$2</f>
        <v>33908</v>
      </c>
      <c r="M21" s="9">
        <v>2241</v>
      </c>
      <c r="N21" s="7">
        <f>(Master!O220+Master!Y412)*Master!$AE$2</f>
        <v>27620</v>
      </c>
      <c r="O21" s="101"/>
    </row>
    <row r="22" spans="1:15" ht="15" customHeight="1">
      <c r="A22" s="101"/>
      <c r="B22" s="12" t="s">
        <v>17</v>
      </c>
      <c r="C22" s="8">
        <v>2593</v>
      </c>
      <c r="D22" s="5">
        <f>(Master!O21+Master!Y413)*Master!$AE$2</f>
        <v>38426</v>
      </c>
      <c r="E22" s="8">
        <v>2243</v>
      </c>
      <c r="F22" s="5">
        <f>(Master!O61+Master!Y413)*Master!$AE$2</f>
        <v>31833</v>
      </c>
      <c r="G22" s="8">
        <v>1893</v>
      </c>
      <c r="H22" s="5">
        <f>(Master!O101+Master!Y413)*Master!$AE$2</f>
        <v>25545</v>
      </c>
      <c r="I22" s="8">
        <v>2373</v>
      </c>
      <c r="J22" s="5">
        <f>(Master!O141+Master!Y413)*Master!$AE$2</f>
        <v>32461</v>
      </c>
      <c r="K22" s="8">
        <v>2723</v>
      </c>
      <c r="L22" s="5">
        <f>(Master!O181+Master!Y413)*Master!$AE$2</f>
        <v>35291</v>
      </c>
      <c r="M22" s="8">
        <v>2373</v>
      </c>
      <c r="N22" s="7">
        <f>(Master!O221+Master!Y413)*Master!$AE$2</f>
        <v>29003</v>
      </c>
      <c r="O22" s="101"/>
    </row>
    <row r="23" spans="1:15" ht="15" customHeight="1">
      <c r="A23" s="101"/>
      <c r="B23" s="12" t="s">
        <v>18</v>
      </c>
      <c r="C23" s="9">
        <v>2698</v>
      </c>
      <c r="D23" s="5">
        <f>(Master!O22+Master!Y414)*Master!$AE$2</f>
        <v>39809</v>
      </c>
      <c r="E23" s="9">
        <v>2348</v>
      </c>
      <c r="F23" s="5">
        <f>(Master!O62+Master!Y414)*Master!$AE$2</f>
        <v>33216</v>
      </c>
      <c r="G23" s="9">
        <v>1998</v>
      </c>
      <c r="H23" s="5">
        <f>(Master!O102+Master!Y414)*Master!$AE$2</f>
        <v>26928</v>
      </c>
      <c r="I23" s="9">
        <v>2505</v>
      </c>
      <c r="J23" s="5">
        <f>(Master!O142+Master!Y414)*Master!$AE$2</f>
        <v>33844</v>
      </c>
      <c r="K23" s="9">
        <v>2855</v>
      </c>
      <c r="L23" s="5">
        <f>(Master!O182+Master!Y414)*Master!$AE$2</f>
        <v>36674</v>
      </c>
      <c r="M23" s="9">
        <v>2505</v>
      </c>
      <c r="N23" s="7">
        <f>(Master!O222+Master!Y414)*Master!$AE$2</f>
        <v>30386</v>
      </c>
      <c r="O23" s="101"/>
    </row>
    <row r="24" spans="1:15" ht="15" customHeight="1">
      <c r="A24" s="101"/>
      <c r="B24" s="12" t="s">
        <v>19</v>
      </c>
      <c r="C24" s="8">
        <v>2803</v>
      </c>
      <c r="D24" s="5">
        <f>(Master!O23+Master!Y415)*Master!$AE$2</f>
        <v>41191</v>
      </c>
      <c r="E24" s="8">
        <v>2453</v>
      </c>
      <c r="F24" s="5">
        <f>(Master!O63+Master!Y415)*Master!$AE$2</f>
        <v>34598</v>
      </c>
      <c r="G24" s="8">
        <v>2103</v>
      </c>
      <c r="H24" s="5">
        <f>(Master!O103+Master!Y415)*Master!$AE$2</f>
        <v>28310</v>
      </c>
      <c r="I24" s="8">
        <v>2637</v>
      </c>
      <c r="J24" s="5">
        <f>(Master!O143+Master!Y415)*Master!$AE$2</f>
        <v>35226</v>
      </c>
      <c r="K24" s="8">
        <v>2987</v>
      </c>
      <c r="L24" s="5">
        <f>(Master!O183+Master!Y415)*Master!$AE$2</f>
        <v>38056</v>
      </c>
      <c r="M24" s="8">
        <v>2637</v>
      </c>
      <c r="N24" s="7">
        <f>(Master!O223+Master!Y415)*Master!$AE$2</f>
        <v>31768</v>
      </c>
      <c r="O24" s="101"/>
    </row>
    <row r="25" spans="1:15" ht="15" customHeight="1">
      <c r="A25" s="101"/>
      <c r="B25" s="12" t="s">
        <v>20</v>
      </c>
      <c r="C25" s="9">
        <v>2908</v>
      </c>
      <c r="D25" s="5">
        <f>(Master!O24+Master!Y416)*Master!$AE$2</f>
        <v>42574</v>
      </c>
      <c r="E25" s="9">
        <v>2558</v>
      </c>
      <c r="F25" s="5">
        <f>(Master!O64+Master!Y416)*Master!$AE$2</f>
        <v>35981</v>
      </c>
      <c r="G25" s="9">
        <v>2208</v>
      </c>
      <c r="H25" s="5">
        <f>(Master!O104+Master!Y416)*Master!$AE$2</f>
        <v>29693</v>
      </c>
      <c r="I25" s="9">
        <v>2769</v>
      </c>
      <c r="J25" s="5">
        <f>(Master!O144+Master!Y416)*Master!$AE$2</f>
        <v>36609</v>
      </c>
      <c r="K25" s="9">
        <v>3119</v>
      </c>
      <c r="L25" s="5">
        <f>(Master!O184+Master!Y416)*Master!$AE$2</f>
        <v>39439</v>
      </c>
      <c r="M25" s="9">
        <v>2769</v>
      </c>
      <c r="N25" s="7">
        <f>(Master!O224+Master!Y416)*Master!$AE$2</f>
        <v>33151</v>
      </c>
      <c r="O25" s="101"/>
    </row>
    <row r="26" spans="1:15" ht="15" customHeight="1">
      <c r="A26" s="101"/>
      <c r="B26" s="12" t="s">
        <v>21</v>
      </c>
      <c r="C26" s="8">
        <v>3013</v>
      </c>
      <c r="D26" s="5">
        <f>(Master!O25+Master!Y417)*Master!$AE$2</f>
        <v>43957</v>
      </c>
      <c r="E26" s="8">
        <v>2663</v>
      </c>
      <c r="F26" s="5">
        <f>(Master!O65+Master!Y417)*Master!$AE$2</f>
        <v>37364</v>
      </c>
      <c r="G26" s="8">
        <v>2313</v>
      </c>
      <c r="H26" s="5">
        <f>(Master!O105+Master!Y417)*Master!$AE$2</f>
        <v>31076</v>
      </c>
      <c r="I26" s="8">
        <v>2901</v>
      </c>
      <c r="J26" s="5">
        <f>(Master!O145+Master!Y417)*Master!$AE$2</f>
        <v>37992</v>
      </c>
      <c r="K26" s="8">
        <v>3251</v>
      </c>
      <c r="L26" s="5">
        <f>(Master!O185+Master!Y417)*Master!$AE$2</f>
        <v>40822</v>
      </c>
      <c r="M26" s="8">
        <v>2901</v>
      </c>
      <c r="N26" s="7">
        <f>(Master!O225+Master!Y417)*Master!$AE$2</f>
        <v>34534</v>
      </c>
      <c r="O26" s="101"/>
    </row>
    <row r="27" spans="1:15" ht="15" customHeight="1">
      <c r="A27" s="101"/>
      <c r="B27" s="12" t="s">
        <v>22</v>
      </c>
      <c r="C27" s="9">
        <v>3118</v>
      </c>
      <c r="D27" s="5">
        <f>(Master!O26+Master!Y418)*Master!$AE$2</f>
        <v>45339</v>
      </c>
      <c r="E27" s="9">
        <v>2768</v>
      </c>
      <c r="F27" s="5">
        <f>(Master!O66+Master!Y418)*Master!$AE$2</f>
        <v>38746</v>
      </c>
      <c r="G27" s="9">
        <v>2418</v>
      </c>
      <c r="H27" s="5">
        <f>(Master!O106+Master!Y418)*Master!$AE$2</f>
        <v>32458</v>
      </c>
      <c r="I27" s="9">
        <v>3033</v>
      </c>
      <c r="J27" s="5">
        <f>(Master!O146+Master!Y418)*Master!$AE$2</f>
        <v>39374</v>
      </c>
      <c r="K27" s="9">
        <v>3383</v>
      </c>
      <c r="L27" s="5">
        <f>(Master!O186+Master!Y418)*Master!$AE$2</f>
        <v>42204</v>
      </c>
      <c r="M27" s="9">
        <v>3033</v>
      </c>
      <c r="N27" s="7">
        <f>(Master!O226+Master!Y418)*Master!$AE$2</f>
        <v>35916</v>
      </c>
      <c r="O27" s="101"/>
    </row>
    <row r="28" spans="1:15" ht="15" customHeight="1">
      <c r="A28" s="101"/>
      <c r="B28" s="12" t="s">
        <v>23</v>
      </c>
      <c r="C28" s="8">
        <v>3224</v>
      </c>
      <c r="D28" s="5">
        <f>(Master!O27+Master!Y419)*Master!$AE$2</f>
        <v>46722</v>
      </c>
      <c r="E28" s="8">
        <v>2874</v>
      </c>
      <c r="F28" s="5">
        <f>(Master!O67+Master!Y419)*Master!$AE$2</f>
        <v>40129</v>
      </c>
      <c r="G28" s="8">
        <v>2524</v>
      </c>
      <c r="H28" s="5">
        <f>(Master!O107+Master!Y419)*Master!$AE$2</f>
        <v>33841</v>
      </c>
      <c r="I28" s="8">
        <v>3164</v>
      </c>
      <c r="J28" s="5">
        <f>(Master!O147+Master!Y419)*Master!$AE$2</f>
        <v>40757</v>
      </c>
      <c r="K28" s="8">
        <v>3514</v>
      </c>
      <c r="L28" s="5">
        <f>(Master!O187+Master!Y419)*Master!$AE$2</f>
        <v>43587</v>
      </c>
      <c r="M28" s="8">
        <v>3164</v>
      </c>
      <c r="N28" s="7">
        <f>(Master!O227+Master!Y419)*Master!$AE$2</f>
        <v>37299</v>
      </c>
      <c r="O28" s="101"/>
    </row>
    <row r="29" spans="1:15" ht="15" customHeight="1">
      <c r="A29" s="101"/>
      <c r="B29" s="12" t="s">
        <v>24</v>
      </c>
      <c r="C29" s="9">
        <v>3329</v>
      </c>
      <c r="D29" s="5">
        <f>(Master!O28+Master!Y420)*Master!$AE$2</f>
        <v>48105</v>
      </c>
      <c r="E29" s="9">
        <v>2979</v>
      </c>
      <c r="F29" s="5">
        <f>(Master!O68+Master!Y420)*Master!$AE$2</f>
        <v>41512</v>
      </c>
      <c r="G29" s="9">
        <v>2629</v>
      </c>
      <c r="H29" s="5">
        <f>(Master!O108+Master!Y420)*Master!$AE$2</f>
        <v>35224</v>
      </c>
      <c r="I29" s="9">
        <v>3296</v>
      </c>
      <c r="J29" s="5">
        <f>(Master!O148+Master!Y420)*Master!$AE$2</f>
        <v>42140</v>
      </c>
      <c r="K29" s="9">
        <v>3646</v>
      </c>
      <c r="L29" s="5">
        <f>(Master!O188+Master!Y420)*Master!$AE$2</f>
        <v>44970</v>
      </c>
      <c r="M29" s="9">
        <v>3296</v>
      </c>
      <c r="N29" s="7">
        <f>(Master!O228+Master!Y420)*Master!$AE$2</f>
        <v>38682</v>
      </c>
      <c r="O29" s="101"/>
    </row>
    <row r="30" spans="1:15" ht="15" customHeight="1">
      <c r="A30" s="101"/>
      <c r="B30" s="12" t="s">
        <v>25</v>
      </c>
      <c r="C30" s="3">
        <v>3434</v>
      </c>
      <c r="D30" s="5">
        <f>(Master!O29+Master!Y421)*Master!$AE$2</f>
        <v>49487</v>
      </c>
      <c r="E30" s="8">
        <v>3084</v>
      </c>
      <c r="F30" s="5">
        <f>(Master!O69+Master!Y421)*Master!$AE$2</f>
        <v>42894</v>
      </c>
      <c r="G30" s="8">
        <v>2734</v>
      </c>
      <c r="H30" s="5">
        <f>(Master!O109+Master!Y421)*Master!$AE$2</f>
        <v>36606</v>
      </c>
      <c r="I30" s="8">
        <v>3428</v>
      </c>
      <c r="J30" s="5">
        <f>(Master!O149+Master!Y421)*Master!$AE$2</f>
        <v>43522</v>
      </c>
      <c r="K30" s="8">
        <v>3778</v>
      </c>
      <c r="L30" s="5">
        <f>(Master!O189+Master!Y421)*Master!$AE$2</f>
        <v>46352</v>
      </c>
      <c r="M30" s="8">
        <v>3428</v>
      </c>
      <c r="N30" s="7">
        <f>(Master!O229+Master!Y421)*Master!$AE$2</f>
        <v>40064</v>
      </c>
      <c r="O30" s="101"/>
    </row>
    <row r="31" spans="1:15" ht="15" customHeight="1">
      <c r="A31" s="101"/>
      <c r="B31" s="12" t="s">
        <v>26</v>
      </c>
      <c r="C31" s="4">
        <v>3539</v>
      </c>
      <c r="D31" s="5">
        <f>(Master!O30+Master!Y422)*Master!$AE$2</f>
        <v>50870</v>
      </c>
      <c r="E31" s="9">
        <v>3189</v>
      </c>
      <c r="F31" s="5">
        <f>(Master!O70+Master!Y422)*Master!$AE$2</f>
        <v>44277</v>
      </c>
      <c r="G31" s="9">
        <v>2839</v>
      </c>
      <c r="H31" s="5">
        <f>(Master!O110+Master!Y422)*Master!$AE$2</f>
        <v>37989</v>
      </c>
      <c r="I31" s="9">
        <v>3560</v>
      </c>
      <c r="J31" s="5">
        <f>(Master!O150+Master!Y422)*Master!$AE$2</f>
        <v>44905</v>
      </c>
      <c r="K31" s="9">
        <v>3910</v>
      </c>
      <c r="L31" s="5">
        <f>(Master!O190+Master!Y422)*Master!$AE$2</f>
        <v>47735</v>
      </c>
      <c r="M31" s="9">
        <v>3560</v>
      </c>
      <c r="N31" s="7">
        <f>(Master!O230+Master!Y422)*Master!$AE$2</f>
        <v>41447</v>
      </c>
      <c r="O31" s="101"/>
    </row>
    <row r="32" spans="1:15" ht="15" customHeight="1">
      <c r="A32" s="101"/>
      <c r="B32" s="12" t="s">
        <v>27</v>
      </c>
      <c r="C32" s="3">
        <v>3644</v>
      </c>
      <c r="D32" s="5">
        <f>(Master!O31+Master!Y423)*Master!$AE$2</f>
        <v>52253</v>
      </c>
      <c r="E32" s="8">
        <v>3294</v>
      </c>
      <c r="F32" s="5">
        <f>(Master!O71+Master!Y423)*Master!$AE$2</f>
        <v>45660</v>
      </c>
      <c r="G32" s="8">
        <v>2944</v>
      </c>
      <c r="H32" s="5">
        <f>(Master!O111+Master!Y423)*Master!$AE$2</f>
        <v>39372</v>
      </c>
      <c r="I32" s="8">
        <v>3692</v>
      </c>
      <c r="J32" s="5">
        <f>(Master!O151+Master!Y423)*Master!$AE$2</f>
        <v>46288</v>
      </c>
      <c r="K32" s="8">
        <v>4042</v>
      </c>
      <c r="L32" s="5">
        <f>(Master!O191+Master!Y423)*Master!$AE$2</f>
        <v>49118</v>
      </c>
      <c r="M32" s="8">
        <v>3692</v>
      </c>
      <c r="N32" s="7">
        <f>(Master!O231+Master!Y423)*Master!$AE$2</f>
        <v>42830</v>
      </c>
      <c r="O32" s="101"/>
    </row>
    <row r="33" spans="1:22" ht="15" customHeight="1">
      <c r="A33" s="101"/>
      <c r="B33" s="12" t="s">
        <v>28</v>
      </c>
      <c r="C33" s="4">
        <v>3749</v>
      </c>
      <c r="D33" s="5">
        <f>(Master!O32+Master!Y424)*Master!$AE$2</f>
        <v>53635</v>
      </c>
      <c r="E33" s="9">
        <v>3399</v>
      </c>
      <c r="F33" s="5">
        <f>(Master!O72+Master!Y424)*Master!$AE$2</f>
        <v>47042</v>
      </c>
      <c r="G33" s="9">
        <v>3049</v>
      </c>
      <c r="H33" s="5">
        <f>(Master!O112+Master!Y424)*Master!$AE$2</f>
        <v>40754</v>
      </c>
      <c r="I33" s="9">
        <v>3824</v>
      </c>
      <c r="J33" s="5">
        <f>(Master!O152+Master!Y424)*Master!$AE$2</f>
        <v>47670</v>
      </c>
      <c r="K33" s="9">
        <v>4174</v>
      </c>
      <c r="L33" s="5">
        <f>(Master!O192+Master!Y424)*Master!$AE$2</f>
        <v>50500</v>
      </c>
      <c r="M33" s="9">
        <v>3824</v>
      </c>
      <c r="N33" s="7">
        <f>(Master!O232+Master!Y424)*Master!$AE$2</f>
        <v>44212</v>
      </c>
      <c r="O33" s="101"/>
    </row>
    <row r="34" spans="1:22" ht="15" customHeight="1">
      <c r="A34" s="101"/>
      <c r="B34" s="12" t="s">
        <v>29</v>
      </c>
      <c r="C34" s="3">
        <v>3855</v>
      </c>
      <c r="D34" s="5">
        <f>(Master!O33+Master!Y425)*Master!$AE$2</f>
        <v>55018</v>
      </c>
      <c r="E34" s="8">
        <v>3505</v>
      </c>
      <c r="F34" s="5">
        <f>(Master!O73+Master!Y425)*Master!$AE$2</f>
        <v>48425</v>
      </c>
      <c r="G34" s="8">
        <v>3155</v>
      </c>
      <c r="H34" s="5">
        <f>(Master!O113+Master!Y425)*Master!$AE$2</f>
        <v>42137</v>
      </c>
      <c r="I34" s="8">
        <v>3956</v>
      </c>
      <c r="J34" s="5">
        <f>(Master!O153+Master!Y425)*Master!$AE$2</f>
        <v>49053</v>
      </c>
      <c r="K34" s="8">
        <v>4306</v>
      </c>
      <c r="L34" s="5">
        <f>(Master!O193+Master!Y425)*Master!$AE$2</f>
        <v>51883</v>
      </c>
      <c r="M34" s="8">
        <v>3956</v>
      </c>
      <c r="N34" s="7">
        <f>(Master!O233+Master!Y425)*Master!$AE$2</f>
        <v>45595</v>
      </c>
      <c r="O34" s="101"/>
    </row>
    <row r="35" spans="1:22" ht="15" customHeight="1">
      <c r="A35" s="101"/>
      <c r="B35" s="12" t="s">
        <v>30</v>
      </c>
      <c r="C35" s="4">
        <v>3960</v>
      </c>
      <c r="D35" s="5">
        <f>(Master!O34+Master!Y426)*Master!$AE$2</f>
        <v>56401</v>
      </c>
      <c r="E35" s="9">
        <v>3610</v>
      </c>
      <c r="F35" s="5">
        <f>(Master!O74+Master!Y426)*Master!$AE$2</f>
        <v>49808</v>
      </c>
      <c r="G35" s="9">
        <v>3260</v>
      </c>
      <c r="H35" s="5">
        <f>(Master!O114+Master!Y426)*Master!$AE$2</f>
        <v>43520</v>
      </c>
      <c r="I35" s="9">
        <v>4087</v>
      </c>
      <c r="J35" s="5">
        <f>(Master!O154+Master!Y426)*Master!$AE$2</f>
        <v>50436</v>
      </c>
      <c r="K35" s="9">
        <v>4437</v>
      </c>
      <c r="L35" s="5">
        <f>(Master!O194+Master!Y426)*Master!$AE$2</f>
        <v>53266</v>
      </c>
      <c r="M35" s="9">
        <v>4087</v>
      </c>
      <c r="N35" s="7">
        <f>(Master!O234+Master!Y426)*Master!$AE$2</f>
        <v>46978</v>
      </c>
      <c r="O35" s="101"/>
    </row>
    <row r="36" spans="1:22" ht="15" customHeight="1">
      <c r="A36" s="101"/>
      <c r="B36" s="12" t="s">
        <v>31</v>
      </c>
      <c r="C36" s="3">
        <v>4065</v>
      </c>
      <c r="D36" s="5">
        <f>(Master!O35+Master!Y427)*Master!$AE$2</f>
        <v>57783</v>
      </c>
      <c r="E36" s="8">
        <v>3715</v>
      </c>
      <c r="F36" s="5">
        <f>(Master!O75+Master!Y427)*Master!$AE$2</f>
        <v>51190</v>
      </c>
      <c r="G36" s="8">
        <v>3365</v>
      </c>
      <c r="H36" s="5">
        <f>(Master!O115+Master!Y427)*Master!$AE$2</f>
        <v>44902</v>
      </c>
      <c r="I36" s="8">
        <v>4219</v>
      </c>
      <c r="J36" s="5">
        <f>(Master!O155+Master!Y427)*Master!$AE$2</f>
        <v>51818</v>
      </c>
      <c r="K36" s="8">
        <v>4569</v>
      </c>
      <c r="L36" s="5">
        <f>(Master!O195+Master!Y427)*Master!$AE$2</f>
        <v>54648</v>
      </c>
      <c r="M36" s="8">
        <v>4219</v>
      </c>
      <c r="N36" s="7">
        <f>(Master!O235+Master!Y427)*Master!$AE$2</f>
        <v>48360</v>
      </c>
      <c r="O36" s="101"/>
    </row>
    <row r="37" spans="1:22" ht="15" customHeight="1">
      <c r="A37" s="101"/>
      <c r="B37" s="12" t="s">
        <v>32</v>
      </c>
      <c r="C37" s="4">
        <v>4170</v>
      </c>
      <c r="D37" s="5">
        <f>(Master!O36+Master!Y428)*Master!$AE$2</f>
        <v>59166</v>
      </c>
      <c r="E37" s="9">
        <v>3820</v>
      </c>
      <c r="F37" s="5">
        <f>(Master!O76+Master!Y428)*Master!$AE$2</f>
        <v>52573</v>
      </c>
      <c r="G37" s="9">
        <v>3470</v>
      </c>
      <c r="H37" s="5">
        <f>(Master!O116+Master!Y428)*Master!$AE$2</f>
        <v>46285</v>
      </c>
      <c r="I37" s="9">
        <v>4351</v>
      </c>
      <c r="J37" s="5">
        <f>(Master!O156+Master!Y428)*Master!$AE$2</f>
        <v>53201</v>
      </c>
      <c r="K37" s="9">
        <v>4701</v>
      </c>
      <c r="L37" s="5">
        <f>(Master!O196+Master!Y428)*Master!$AE$2</f>
        <v>56031</v>
      </c>
      <c r="M37" s="9">
        <v>4351</v>
      </c>
      <c r="N37" s="7">
        <f>(Master!O236+Master!Y428)*Master!$AE$2</f>
        <v>49743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4275</v>
      </c>
      <c r="D38" s="5">
        <f>(Master!O37+Master!Y429)*Master!$AE$2</f>
        <v>60549</v>
      </c>
      <c r="E38" s="8">
        <v>3925</v>
      </c>
      <c r="F38" s="5">
        <f>(Master!O77+Master!Y429)*Master!$AE$2</f>
        <v>53956</v>
      </c>
      <c r="G38" s="8">
        <v>3575</v>
      </c>
      <c r="H38" s="5">
        <f>(Master!O117+Master!Y429)*Master!$AE$2</f>
        <v>47668</v>
      </c>
      <c r="I38" s="8">
        <v>4483</v>
      </c>
      <c r="J38" s="5">
        <f>(Master!O157+Master!Y429)*Master!$AE$2</f>
        <v>54584</v>
      </c>
      <c r="K38" s="8">
        <v>4833</v>
      </c>
      <c r="L38" s="5">
        <f>(Master!O197+Master!Y429)*Master!$AE$2</f>
        <v>57414</v>
      </c>
      <c r="M38" s="8">
        <v>4483</v>
      </c>
      <c r="N38" s="7">
        <f>(Master!O237+Master!Y429)*Master!$AE$2</f>
        <v>51126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4380</v>
      </c>
      <c r="D39" s="5">
        <f>(Master!O38+Master!Y430)*Master!$AE$2</f>
        <v>61931</v>
      </c>
      <c r="E39" s="16">
        <v>4030</v>
      </c>
      <c r="F39" s="5">
        <f>(Master!O78+Master!Y430)*Master!$AE$2</f>
        <v>55338</v>
      </c>
      <c r="G39" s="16">
        <v>3680</v>
      </c>
      <c r="H39" s="5">
        <f>(Master!O118+Master!Y430)*Master!$AE$2</f>
        <v>49050</v>
      </c>
      <c r="I39" s="16">
        <v>4615</v>
      </c>
      <c r="J39" s="5">
        <f>(Master!O158+Master!Y430)*Master!$AE$2</f>
        <v>55966</v>
      </c>
      <c r="K39" s="16">
        <v>4965</v>
      </c>
      <c r="L39" s="5">
        <f>(Master!O198+Master!Y430)*Master!$AE$2</f>
        <v>58796</v>
      </c>
      <c r="M39" s="16">
        <v>4615</v>
      </c>
      <c r="N39" s="7">
        <f>(Master!O238+Master!Y430)*Master!$AE$2</f>
        <v>52508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(Master!AA22)*Master!$AE$2</f>
        <v>16438</v>
      </c>
      <c r="G42" s="291"/>
      <c r="H42" s="101"/>
      <c r="I42" s="260" t="s">
        <v>544</v>
      </c>
      <c r="J42" s="261"/>
      <c r="K42" s="261"/>
      <c r="L42" s="262"/>
      <c r="M42" s="290">
        <f>(Master!AE22)*Master!$AE$2</f>
        <v>721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(Master!AB22)*Master!$AE$2</f>
        <v>3638</v>
      </c>
      <c r="G43" s="276"/>
      <c r="H43" s="101"/>
      <c r="I43" s="263" t="s">
        <v>45</v>
      </c>
      <c r="J43" s="264"/>
      <c r="K43" s="264"/>
      <c r="L43" s="265"/>
      <c r="M43" s="275">
        <f>(Master!AF22)*Master!$AE$2</f>
        <v>2730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(Master!AH22)*Master!$AE$2</f>
        <v>8862</v>
      </c>
      <c r="G44" s="301"/>
      <c r="H44" s="101"/>
      <c r="I44" s="272" t="s">
        <v>74</v>
      </c>
      <c r="J44" s="273"/>
      <c r="K44" s="273"/>
      <c r="L44" s="274"/>
      <c r="M44" s="277">
        <f>(Master!AI22)*Master!$AE$2</f>
        <v>864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(Master!AD22)*Master!$AE$2</f>
        <v>10072</v>
      </c>
      <c r="G47" s="303"/>
      <c r="H47" s="101"/>
      <c r="I47" s="304" t="s">
        <v>60</v>
      </c>
      <c r="J47" s="305"/>
      <c r="K47" s="305"/>
      <c r="L47" s="305"/>
      <c r="M47" s="305"/>
      <c r="N47" s="306"/>
      <c r="O47" s="101"/>
    </row>
    <row r="48" spans="1:22" ht="15" customHeight="1" thickBot="1">
      <c r="A48" s="101"/>
      <c r="B48" s="319" t="s">
        <v>536</v>
      </c>
      <c r="C48" s="320"/>
      <c r="D48" s="320"/>
      <c r="E48" s="321"/>
      <c r="F48" s="322">
        <f>(Master!AK22)*Master!$AE$2</f>
        <v>20067</v>
      </c>
      <c r="G48" s="323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101"/>
      <c r="C49" s="101"/>
      <c r="D49" s="101"/>
      <c r="E49" s="101"/>
      <c r="F49" s="101"/>
      <c r="G49" s="101"/>
      <c r="H49" s="101"/>
      <c r="I49" s="310"/>
      <c r="J49" s="311"/>
      <c r="K49" s="311"/>
      <c r="L49" s="311"/>
      <c r="M49" s="311"/>
      <c r="N49" s="312"/>
      <c r="O49" s="101"/>
    </row>
    <row r="50" spans="1:15" hidden="1">
      <c r="A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lFgonnZoGI8qGIs+I1aXhNFWs1UaZXF7zCLqkrBAsqMAtRXFDNFYeNMn+A9f/WMgZQUb4C7ELKr+XAcIKxl4ZQ==" saltValue="FlxzCc7SCTUiKQONe4eJJQ==" spinCount="100000" sheet="1" objects="1" scenarios="1"/>
  <mergeCells count="32">
    <mergeCell ref="I47:N49"/>
    <mergeCell ref="B48:E48"/>
    <mergeCell ref="F48:G48"/>
    <mergeCell ref="B46:E46"/>
    <mergeCell ref="F46:G46"/>
    <mergeCell ref="B47:E47"/>
    <mergeCell ref="F47:G47"/>
    <mergeCell ref="E1:K1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21DA2AC-41B9-4A44-A330-61A132ED8BE7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D72D09FF-2288-4917-9A0C-5CF72BC93039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3BF14DE1-123F-4BD2-B308-C39FB8254A75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9F14E7CB-E8B1-4A56-AC16-402BA1287025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FDC8-630F-442B-B01B-A09A174A38C4}">
  <sheetPr>
    <pageSetUpPr fitToPage="1"/>
  </sheetPr>
  <dimension ref="A1:V51"/>
  <sheetViews>
    <sheetView zoomScaleNormal="100" workbookViewId="0">
      <selection activeCell="B3" sqref="B3:N3"/>
    </sheetView>
  </sheetViews>
  <sheetFormatPr defaultColWidth="0" defaultRowHeight="13.2" customHeight="1" zeroHeight="1"/>
  <cols>
    <col min="1" max="1" width="1.777343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4" thickBot="1">
      <c r="A3" s="101"/>
      <c r="B3" s="284" t="s">
        <v>560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5"/>
    </row>
    <row r="4" spans="1:15" s="6" customFormat="1" ht="17.7" customHeight="1">
      <c r="A4" s="123"/>
      <c r="B4" s="11"/>
      <c r="C4" s="326" t="s">
        <v>68</v>
      </c>
      <c r="D4" s="327"/>
      <c r="E4" s="326" t="s">
        <v>69</v>
      </c>
      <c r="F4" s="327"/>
      <c r="G4" s="326" t="s">
        <v>67</v>
      </c>
      <c r="H4" s="328"/>
      <c r="I4" s="329"/>
      <c r="J4" s="329"/>
      <c r="K4" s="329"/>
      <c r="L4" s="329"/>
      <c r="M4" s="329"/>
      <c r="N4" s="329"/>
      <c r="O4" s="123"/>
    </row>
    <row r="5" spans="1:15" s="1" customFormat="1" ht="13.95" customHeight="1" thickBot="1">
      <c r="A5" s="124"/>
      <c r="B5" s="148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7" t="s">
        <v>41</v>
      </c>
      <c r="I5" s="145"/>
      <c r="J5" s="145"/>
      <c r="K5" s="145"/>
      <c r="L5" s="145"/>
      <c r="M5" s="145"/>
      <c r="N5" s="145"/>
      <c r="O5" s="124"/>
    </row>
    <row r="6" spans="1:15" ht="15" customHeight="1">
      <c r="A6" s="101"/>
      <c r="B6" s="12" t="s">
        <v>1</v>
      </c>
      <c r="C6" s="8">
        <v>1293.5999999999999</v>
      </c>
      <c r="D6" s="5" t="str">
        <f>IF('Cover Page'!$E$31=1, Master!P5*Master!$AE$2,IF('Cover Page'!$E$31=2, Master!P5*Master!$AE$2,""))</f>
        <v/>
      </c>
      <c r="E6" s="8">
        <v>793.6</v>
      </c>
      <c r="F6" s="5" t="str">
        <f>IF('Cover Page'!$E$31=1,Master!P45*Master!$AE$2,IF('Cover Page'!$E$31=2,Master!P45*Master!$AE$2,""))</f>
        <v/>
      </c>
      <c r="G6" s="8">
        <v>293.60000000000002</v>
      </c>
      <c r="H6" s="7" t="str">
        <f>IF('Cover Page'!$E$31=1,Master!P85*Master!$AE$2,IF('Cover Page'!$E$31=2,Master!P85*Master!$AE$2,""))</f>
        <v/>
      </c>
      <c r="I6" s="146"/>
      <c r="J6" s="147"/>
      <c r="K6" s="146"/>
      <c r="L6" s="147"/>
      <c r="M6" s="146"/>
      <c r="N6" s="147"/>
      <c r="O6" s="101"/>
    </row>
    <row r="7" spans="1:15" ht="15" customHeight="1">
      <c r="A7" s="101"/>
      <c r="B7" s="12" t="s">
        <v>2</v>
      </c>
      <c r="C7" s="9">
        <v>1440.4</v>
      </c>
      <c r="D7" s="5" t="str">
        <f>IF('Cover Page'!$E$31=1, Master!P6*Master!$AE$2,IF('Cover Page'!$E$31=2, Master!P6*Master!$AE$2,""))</f>
        <v/>
      </c>
      <c r="E7" s="9">
        <v>940.4</v>
      </c>
      <c r="F7" s="5" t="str">
        <f>IF('Cover Page'!$E$31=1,Master!P46*Master!$AE$2,IF('Cover Page'!$E$31=2,Master!P46*Master!$AE$2,""))</f>
        <v/>
      </c>
      <c r="G7" s="9">
        <v>440.4</v>
      </c>
      <c r="H7" s="7" t="str">
        <f>IF('Cover Page'!$E$31=1,Master!P86*Master!$AE$2,IF('Cover Page'!$E$31=2,Master!P86*Master!$AE$2,""))</f>
        <v/>
      </c>
      <c r="I7" s="146"/>
      <c r="J7" s="147"/>
      <c r="K7" s="146"/>
      <c r="L7" s="147"/>
      <c r="M7" s="146"/>
      <c r="N7" s="147"/>
      <c r="O7" s="101"/>
    </row>
    <row r="8" spans="1:15" ht="15" customHeight="1">
      <c r="A8" s="101"/>
      <c r="B8" s="12" t="s">
        <v>3</v>
      </c>
      <c r="C8" s="8">
        <v>1587.2</v>
      </c>
      <c r="D8" s="5" t="str">
        <f>IF('Cover Page'!$E$31=1, Master!P7*Master!$AE$2,IF('Cover Page'!$E$31=2, Master!P7*Master!$AE$2,""))</f>
        <v/>
      </c>
      <c r="E8" s="8">
        <v>1087.2</v>
      </c>
      <c r="F8" s="5" t="str">
        <f>IF('Cover Page'!$E$31=1,Master!P47*Master!$AE$2,IF('Cover Page'!$E$31=2,Master!P47*Master!$AE$2,""))</f>
        <v/>
      </c>
      <c r="G8" s="8">
        <v>587.20000000000005</v>
      </c>
      <c r="H8" s="7" t="str">
        <f>IF('Cover Page'!$E$31=1,Master!P87*Master!$AE$2,IF('Cover Page'!$E$31=2,Master!P87*Master!$AE$2,""))</f>
        <v/>
      </c>
      <c r="I8" s="146"/>
      <c r="J8" s="147"/>
      <c r="K8" s="146"/>
      <c r="L8" s="147"/>
      <c r="M8" s="146"/>
      <c r="N8" s="147"/>
      <c r="O8" s="101"/>
    </row>
    <row r="9" spans="1:15" ht="15" customHeight="1">
      <c r="A9" s="101"/>
      <c r="B9" s="12" t="s">
        <v>4</v>
      </c>
      <c r="C9" s="9">
        <v>1734</v>
      </c>
      <c r="D9" s="5" t="str">
        <f>IF('Cover Page'!$E$31=1, Master!P8*Master!$AE$2,IF('Cover Page'!$E$31=2, Master!P8*Master!$AE$2,""))</f>
        <v/>
      </c>
      <c r="E9" s="9">
        <v>1234</v>
      </c>
      <c r="F9" s="5" t="str">
        <f>IF('Cover Page'!$E$31=1,Master!P48*Master!$AE$2,IF('Cover Page'!$E$31=2,Master!P48*Master!$AE$2,""))</f>
        <v/>
      </c>
      <c r="G9" s="9">
        <v>734</v>
      </c>
      <c r="H9" s="7" t="str">
        <f>IF('Cover Page'!$E$31=1,Master!P88*Master!$AE$2,IF('Cover Page'!$E$31=2,Master!P88*Master!$AE$2,""))</f>
        <v/>
      </c>
      <c r="I9" s="146"/>
      <c r="J9" s="147"/>
      <c r="K9" s="146"/>
      <c r="L9" s="147"/>
      <c r="M9" s="146"/>
      <c r="N9" s="147"/>
      <c r="O9" s="101"/>
    </row>
    <row r="10" spans="1:15" ht="15" customHeight="1">
      <c r="A10" s="101"/>
      <c r="B10" s="12" t="s">
        <v>5</v>
      </c>
      <c r="C10" s="8">
        <v>1880.8</v>
      </c>
      <c r="D10" s="5" t="str">
        <f>IF('Cover Page'!$E$31=1, Master!P9*Master!$AE$2,IF('Cover Page'!$E$31=2, Master!P9*Master!$AE$2,""))</f>
        <v/>
      </c>
      <c r="E10" s="8">
        <v>1380.8</v>
      </c>
      <c r="F10" s="5" t="str">
        <f>IF('Cover Page'!$E$31=1,Master!P49*Master!$AE$2,IF('Cover Page'!$E$31=2,Master!P49*Master!$AE$2,""))</f>
        <v/>
      </c>
      <c r="G10" s="8">
        <v>880.8</v>
      </c>
      <c r="H10" s="7" t="str">
        <f>IF('Cover Page'!$E$31=1,Master!P89*Master!$AE$2,IF('Cover Page'!$E$31=2,Master!P89*Master!$AE$2,""))</f>
        <v/>
      </c>
      <c r="I10" s="146"/>
      <c r="J10" s="147"/>
      <c r="K10" s="146"/>
      <c r="L10" s="147"/>
      <c r="M10" s="146"/>
      <c r="N10" s="147"/>
      <c r="O10" s="101"/>
    </row>
    <row r="11" spans="1:15" ht="15" customHeight="1">
      <c r="A11" s="101"/>
      <c r="B11" s="12" t="s">
        <v>6</v>
      </c>
      <c r="C11" s="9">
        <v>2027.6</v>
      </c>
      <c r="D11" s="5" t="str">
        <f>IF('Cover Page'!$E$31=1, Master!P10*Master!$AE$2,IF('Cover Page'!$E$31=2, Master!P10*Master!$AE$2,""))</f>
        <v/>
      </c>
      <c r="E11" s="9">
        <v>1527.6</v>
      </c>
      <c r="F11" s="5" t="str">
        <f>IF('Cover Page'!$E$31=1,Master!P50*Master!$AE$2,IF('Cover Page'!$E$31=2,Master!P50*Master!$AE$2,""))</f>
        <v/>
      </c>
      <c r="G11" s="9">
        <v>1027.5999999999999</v>
      </c>
      <c r="H11" s="7" t="str">
        <f>IF('Cover Page'!$E$31=1,Master!P90*Master!$AE$2,IF('Cover Page'!$E$31=2,Master!P90*Master!$AE$2,""))</f>
        <v/>
      </c>
      <c r="I11" s="146"/>
      <c r="J11" s="147"/>
      <c r="K11" s="146"/>
      <c r="L11" s="147"/>
      <c r="M11" s="146"/>
      <c r="N11" s="147"/>
      <c r="O11" s="101"/>
    </row>
    <row r="12" spans="1:15" ht="15" customHeight="1">
      <c r="A12" s="101"/>
      <c r="B12" s="12" t="s">
        <v>7</v>
      </c>
      <c r="C12" s="8">
        <v>2174.4</v>
      </c>
      <c r="D12" s="5" t="str">
        <f>IF('Cover Page'!$E$31=1, Master!P11*Master!$AE$2,IF('Cover Page'!$E$31=2, Master!P11*Master!$AE$2,""))</f>
        <v/>
      </c>
      <c r="E12" s="8">
        <v>1674.4</v>
      </c>
      <c r="F12" s="5" t="str">
        <f>IF('Cover Page'!$E$31=1,Master!P51*Master!$AE$2,IF('Cover Page'!$E$31=2,Master!P51*Master!$AE$2,""))</f>
        <v/>
      </c>
      <c r="G12" s="8">
        <v>1174.4000000000001</v>
      </c>
      <c r="H12" s="7" t="str">
        <f>IF('Cover Page'!$E$31=1,Master!P91*Master!$AE$2,IF('Cover Page'!$E$31=2,Master!P91*Master!$AE$2,""))</f>
        <v/>
      </c>
      <c r="I12" s="146"/>
      <c r="J12" s="147"/>
      <c r="K12" s="146"/>
      <c r="L12" s="147"/>
      <c r="M12" s="146"/>
      <c r="N12" s="147"/>
      <c r="O12" s="101"/>
    </row>
    <row r="13" spans="1:15" ht="15" customHeight="1">
      <c r="A13" s="101"/>
      <c r="B13" s="12" t="s">
        <v>8</v>
      </c>
      <c r="C13" s="9">
        <v>2321.1999999999998</v>
      </c>
      <c r="D13" s="5" t="str">
        <f>IF('Cover Page'!$E$31=1, Master!P12*Master!$AE$2,IF('Cover Page'!$E$31=2, Master!P12*Master!$AE$2,""))</f>
        <v/>
      </c>
      <c r="E13" s="9">
        <v>1821.2</v>
      </c>
      <c r="F13" s="5" t="str">
        <f>IF('Cover Page'!$E$31=1,Master!P52*Master!$AE$2,IF('Cover Page'!$E$31=2,Master!P52*Master!$AE$2,""))</f>
        <v/>
      </c>
      <c r="G13" s="9">
        <v>1321.2</v>
      </c>
      <c r="H13" s="7" t="str">
        <f>IF('Cover Page'!$E$31=1,Master!P92*Master!$AE$2,IF('Cover Page'!$E$31=2,Master!P92*Master!$AE$2,""))</f>
        <v/>
      </c>
      <c r="I13" s="146"/>
      <c r="J13" s="147"/>
      <c r="K13" s="146"/>
      <c r="L13" s="147"/>
      <c r="M13" s="146"/>
      <c r="N13" s="147"/>
      <c r="O13" s="101"/>
    </row>
    <row r="14" spans="1:15" ht="15" customHeight="1">
      <c r="A14" s="101"/>
      <c r="B14" s="12" t="s">
        <v>9</v>
      </c>
      <c r="C14" s="8">
        <v>2468</v>
      </c>
      <c r="D14" s="5" t="str">
        <f>IF('Cover Page'!$E$31=1, Master!P13*Master!$AE$2,IF('Cover Page'!$E$31=2, Master!P13*Master!$AE$2,""))</f>
        <v/>
      </c>
      <c r="E14" s="8">
        <v>1968</v>
      </c>
      <c r="F14" s="5" t="str">
        <f>IF('Cover Page'!$E$31=1,Master!P53*Master!$AE$2,IF('Cover Page'!$E$31=2,Master!P53*Master!$AE$2,""))</f>
        <v/>
      </c>
      <c r="G14" s="8">
        <v>1468</v>
      </c>
      <c r="H14" s="7" t="str">
        <f>IF('Cover Page'!$E$31=1,Master!P93*Master!$AE$2,IF('Cover Page'!$E$31=2,Master!P93*Master!$AE$2,""))</f>
        <v/>
      </c>
      <c r="I14" s="146"/>
      <c r="J14" s="147"/>
      <c r="K14" s="146"/>
      <c r="L14" s="147"/>
      <c r="M14" s="146"/>
      <c r="N14" s="147"/>
      <c r="O14" s="101"/>
    </row>
    <row r="15" spans="1:15" ht="15" customHeight="1">
      <c r="A15" s="101"/>
      <c r="B15" s="12" t="s">
        <v>10</v>
      </c>
      <c r="C15" s="9">
        <v>2614.8000000000002</v>
      </c>
      <c r="D15" s="5" t="str">
        <f>IF('Cover Page'!$E$31=1, Master!P14*Master!$AE$2,IF('Cover Page'!$E$31=2, Master!P14*Master!$AE$2,""))</f>
        <v/>
      </c>
      <c r="E15" s="9">
        <v>2114.8000000000002</v>
      </c>
      <c r="F15" s="5" t="str">
        <f>IF('Cover Page'!$E$31=1,Master!P54*Master!$AE$2,IF('Cover Page'!$E$31=2,Master!P54*Master!$AE$2,""))</f>
        <v/>
      </c>
      <c r="G15" s="9">
        <v>1614.8</v>
      </c>
      <c r="H15" s="7" t="str">
        <f>IF('Cover Page'!$E$31=1,Master!P94*Master!$AE$2,IF('Cover Page'!$E$31=2,Master!P94*Master!$AE$2,""))</f>
        <v/>
      </c>
      <c r="I15" s="146"/>
      <c r="J15" s="147"/>
      <c r="K15" s="146"/>
      <c r="L15" s="147"/>
      <c r="M15" s="146"/>
      <c r="N15" s="147"/>
      <c r="O15" s="101"/>
    </row>
    <row r="16" spans="1:15" ht="15" customHeight="1">
      <c r="A16" s="101"/>
      <c r="B16" s="12" t="s">
        <v>11</v>
      </c>
      <c r="C16" s="8">
        <v>2761.6</v>
      </c>
      <c r="D16" s="5" t="str">
        <f>IF('Cover Page'!$E$31=1, Master!P15*Master!$AE$2,IF('Cover Page'!$E$31=2, Master!P15*Master!$AE$2,""))</f>
        <v/>
      </c>
      <c r="E16" s="8">
        <v>2261.6</v>
      </c>
      <c r="F16" s="5" t="str">
        <f>IF('Cover Page'!$E$31=1,Master!P55*Master!$AE$2,IF('Cover Page'!$E$31=2,Master!P55*Master!$AE$2,""))</f>
        <v/>
      </c>
      <c r="G16" s="8">
        <v>1761.6</v>
      </c>
      <c r="H16" s="7" t="str">
        <f>IF('Cover Page'!$E$31=1,Master!P95*Master!$AE$2,IF('Cover Page'!$E$31=2,Master!P95*Master!$AE$2,""))</f>
        <v/>
      </c>
      <c r="I16" s="146"/>
      <c r="J16" s="147"/>
      <c r="K16" s="146"/>
      <c r="L16" s="147"/>
      <c r="M16" s="146"/>
      <c r="N16" s="147"/>
      <c r="O16" s="101"/>
    </row>
    <row r="17" spans="1:15" ht="15" customHeight="1">
      <c r="A17" s="101"/>
      <c r="B17" s="12" t="s">
        <v>12</v>
      </c>
      <c r="C17" s="9">
        <v>2908.4</v>
      </c>
      <c r="D17" s="5" t="str">
        <f>IF('Cover Page'!$E$31=1, Master!P16*Master!$AE$2,IF('Cover Page'!$E$31=2, Master!P16*Master!$AE$2,""))</f>
        <v/>
      </c>
      <c r="E17" s="9">
        <v>2408.4</v>
      </c>
      <c r="F17" s="5" t="str">
        <f>IF('Cover Page'!$E$31=1,Master!P56*Master!$AE$2,IF('Cover Page'!$E$31=2,Master!P56*Master!$AE$2,""))</f>
        <v/>
      </c>
      <c r="G17" s="9">
        <v>1908.4</v>
      </c>
      <c r="H17" s="7" t="str">
        <f>IF('Cover Page'!$E$31=1,Master!P96*Master!$AE$2,IF('Cover Page'!$E$31=2,Master!P96*Master!$AE$2,""))</f>
        <v/>
      </c>
      <c r="I17" s="146"/>
      <c r="J17" s="147"/>
      <c r="K17" s="146"/>
      <c r="L17" s="147"/>
      <c r="M17" s="146"/>
      <c r="N17" s="147"/>
      <c r="O17" s="101"/>
    </row>
    <row r="18" spans="1:15" ht="15" customHeight="1">
      <c r="A18" s="101"/>
      <c r="B18" s="12" t="s">
        <v>13</v>
      </c>
      <c r="C18" s="8">
        <v>3055.2</v>
      </c>
      <c r="D18" s="5" t="str">
        <f>IF('Cover Page'!$E$31=1, Master!P17*Master!$AE$2,IF('Cover Page'!$E$31=2, Master!P17*Master!$AE$2,""))</f>
        <v/>
      </c>
      <c r="E18" s="8">
        <v>2555.1999999999998</v>
      </c>
      <c r="F18" s="5" t="str">
        <f>IF('Cover Page'!$E$31=1,Master!P57*Master!$AE$2,IF('Cover Page'!$E$31=2,Master!P57*Master!$AE$2,""))</f>
        <v/>
      </c>
      <c r="G18" s="8">
        <v>2055.1999999999998</v>
      </c>
      <c r="H18" s="7" t="str">
        <f>IF('Cover Page'!$E$31=1,Master!P97*Master!$AE$2,IF('Cover Page'!$E$31=2,Master!P97*Master!$AE$2,""))</f>
        <v/>
      </c>
      <c r="I18" s="146"/>
      <c r="J18" s="147"/>
      <c r="K18" s="146"/>
      <c r="L18" s="147"/>
      <c r="M18" s="146"/>
      <c r="N18" s="147"/>
      <c r="O18" s="101"/>
    </row>
    <row r="19" spans="1:15" ht="15" customHeight="1">
      <c r="A19" s="101"/>
      <c r="B19" s="12" t="s">
        <v>14</v>
      </c>
      <c r="C19" s="9">
        <v>3202</v>
      </c>
      <c r="D19" s="5" t="str">
        <f>IF('Cover Page'!$E$31=1, Master!P18*Master!$AE$2,IF('Cover Page'!$E$31=2, Master!P18*Master!$AE$2,""))</f>
        <v/>
      </c>
      <c r="E19" s="9">
        <v>2702</v>
      </c>
      <c r="F19" s="5" t="str">
        <f>IF('Cover Page'!$E$31=1,Master!P58*Master!$AE$2,IF('Cover Page'!$E$31=2,Master!P58*Master!$AE$2,""))</f>
        <v/>
      </c>
      <c r="G19" s="9">
        <v>2202</v>
      </c>
      <c r="H19" s="7" t="str">
        <f>IF('Cover Page'!$E$31=1,Master!P98*Master!$AE$2,IF('Cover Page'!$E$31=2,Master!P98*Master!$AE$2,""))</f>
        <v/>
      </c>
      <c r="I19" s="146"/>
      <c r="J19" s="147"/>
      <c r="K19" s="146"/>
      <c r="L19" s="147"/>
      <c r="M19" s="146"/>
      <c r="N19" s="147"/>
      <c r="O19" s="101"/>
    </row>
    <row r="20" spans="1:15" ht="15" customHeight="1">
      <c r="A20" s="101"/>
      <c r="B20" s="12" t="s">
        <v>15</v>
      </c>
      <c r="C20" s="8">
        <v>3348.8</v>
      </c>
      <c r="D20" s="5" t="str">
        <f>IF('Cover Page'!$E$31=1, Master!P19*Master!$AE$2,IF('Cover Page'!$E$31=2, Master!P19*Master!$AE$2,""))</f>
        <v/>
      </c>
      <c r="E20" s="8">
        <v>2848.8</v>
      </c>
      <c r="F20" s="5" t="str">
        <f>IF('Cover Page'!$E$31=1,Master!P59*Master!$AE$2,IF('Cover Page'!$E$31=2,Master!P59*Master!$AE$2,""))</f>
        <v/>
      </c>
      <c r="G20" s="8">
        <v>2348.8000000000002</v>
      </c>
      <c r="H20" s="7" t="str">
        <f>IF('Cover Page'!$E$31=1,Master!P99*Master!$AE$2,IF('Cover Page'!$E$31=2,Master!P99*Master!$AE$2,""))</f>
        <v/>
      </c>
      <c r="I20" s="146"/>
      <c r="J20" s="147"/>
      <c r="K20" s="146"/>
      <c r="L20" s="147"/>
      <c r="M20" s="146"/>
      <c r="N20" s="147"/>
      <c r="O20" s="101"/>
    </row>
    <row r="21" spans="1:15" ht="15" customHeight="1">
      <c r="A21" s="101"/>
      <c r="B21" s="12" t="s">
        <v>16</v>
      </c>
      <c r="C21" s="9">
        <v>3495.6</v>
      </c>
      <c r="D21" s="5" t="str">
        <f>IF('Cover Page'!$E$31=1, Master!P20*Master!$AE$2,IF('Cover Page'!$E$31=2, Master!P20*Master!$AE$2,""))</f>
        <v/>
      </c>
      <c r="E21" s="9">
        <v>2995.6</v>
      </c>
      <c r="F21" s="5" t="str">
        <f>IF('Cover Page'!$E$31=1,Master!P60*Master!$AE$2,IF('Cover Page'!$E$31=2,Master!P60*Master!$AE$2,""))</f>
        <v/>
      </c>
      <c r="G21" s="9">
        <v>2495.6</v>
      </c>
      <c r="H21" s="7" t="str">
        <f>IF('Cover Page'!$E$31=1,Master!P100*Master!$AE$2,IF('Cover Page'!$E$31=2,Master!P100*Master!$AE$2,""))</f>
        <v/>
      </c>
      <c r="I21" s="146"/>
      <c r="J21" s="147"/>
      <c r="K21" s="146"/>
      <c r="L21" s="147"/>
      <c r="M21" s="146"/>
      <c r="N21" s="147"/>
      <c r="O21" s="101"/>
    </row>
    <row r="22" spans="1:15" ht="15" customHeight="1">
      <c r="A22" s="101"/>
      <c r="B22" s="12" t="s">
        <v>17</v>
      </c>
      <c r="C22" s="8">
        <v>3642.4</v>
      </c>
      <c r="D22" s="5" t="str">
        <f>IF('Cover Page'!$E$31=1, Master!P21*Master!$AE$2,IF('Cover Page'!$E$31=2, Master!P21*Master!$AE$2,""))</f>
        <v/>
      </c>
      <c r="E22" s="8">
        <v>3142.4</v>
      </c>
      <c r="F22" s="5" t="str">
        <f>IF('Cover Page'!$E$31=1,Master!P61*Master!$AE$2,IF('Cover Page'!$E$31=2,Master!P61*Master!$AE$2,""))</f>
        <v/>
      </c>
      <c r="G22" s="8">
        <v>2642.4</v>
      </c>
      <c r="H22" s="7" t="str">
        <f>IF('Cover Page'!$E$31=1,Master!P101*Master!$AE$2,IF('Cover Page'!$E$31=2,Master!P101*Master!$AE$2,""))</f>
        <v/>
      </c>
      <c r="I22" s="146"/>
      <c r="J22" s="147"/>
      <c r="K22" s="146"/>
      <c r="L22" s="147"/>
      <c r="M22" s="146"/>
      <c r="N22" s="147"/>
      <c r="O22" s="101"/>
    </row>
    <row r="23" spans="1:15" ht="15" customHeight="1">
      <c r="A23" s="101"/>
      <c r="B23" s="12" t="s">
        <v>18</v>
      </c>
      <c r="C23" s="9">
        <v>3789.2</v>
      </c>
      <c r="D23" s="5" t="str">
        <f>IF('Cover Page'!$E$31=1, Master!P22*Master!$AE$2,IF('Cover Page'!$E$31=2, Master!P22*Master!$AE$2,""))</f>
        <v/>
      </c>
      <c r="E23" s="9">
        <v>3289.2</v>
      </c>
      <c r="F23" s="5" t="str">
        <f>IF('Cover Page'!$E$31=1,Master!P62*Master!$AE$2,IF('Cover Page'!$E$31=2,Master!P62*Master!$AE$2,""))</f>
        <v/>
      </c>
      <c r="G23" s="9">
        <v>2789.2</v>
      </c>
      <c r="H23" s="7" t="str">
        <f>IF('Cover Page'!$E$31=1,Master!P102*Master!$AE$2,IF('Cover Page'!$E$31=2,Master!P102*Master!$AE$2,""))</f>
        <v/>
      </c>
      <c r="I23" s="146"/>
      <c r="J23" s="147"/>
      <c r="K23" s="146"/>
      <c r="L23" s="147"/>
      <c r="M23" s="146"/>
      <c r="N23" s="147"/>
      <c r="O23" s="101"/>
    </row>
    <row r="24" spans="1:15" ht="15" customHeight="1">
      <c r="A24" s="101"/>
      <c r="B24" s="12" t="s">
        <v>19</v>
      </c>
      <c r="C24" s="8">
        <v>3936</v>
      </c>
      <c r="D24" s="5" t="str">
        <f>IF('Cover Page'!$E$31=1, Master!P23*Master!$AE$2,IF('Cover Page'!$E$31=2, Master!P23*Master!$AE$2,""))</f>
        <v/>
      </c>
      <c r="E24" s="8">
        <v>3436</v>
      </c>
      <c r="F24" s="5" t="str">
        <f>IF('Cover Page'!$E$31=1,Master!P63*Master!$AE$2,IF('Cover Page'!$E$31=2,Master!P63*Master!$AE$2,""))</f>
        <v/>
      </c>
      <c r="G24" s="8">
        <v>2936</v>
      </c>
      <c r="H24" s="7" t="str">
        <f>IF('Cover Page'!$E$31=1,Master!P103*Master!$AE$2,IF('Cover Page'!$E$31=2,Master!P103*Master!$AE$2,""))</f>
        <v/>
      </c>
      <c r="I24" s="146"/>
      <c r="J24" s="147"/>
      <c r="K24" s="146"/>
      <c r="L24" s="147"/>
      <c r="M24" s="146"/>
      <c r="N24" s="147"/>
      <c r="O24" s="101"/>
    </row>
    <row r="25" spans="1:15" ht="15" customHeight="1">
      <c r="A25" s="101"/>
      <c r="B25" s="12" t="s">
        <v>20</v>
      </c>
      <c r="C25" s="9">
        <v>4082.8</v>
      </c>
      <c r="D25" s="5" t="str">
        <f>IF('Cover Page'!$E$31=1, Master!P24*Master!$AE$2,IF('Cover Page'!$E$31=2, Master!P24*Master!$AE$2,""))</f>
        <v/>
      </c>
      <c r="E25" s="9">
        <v>3582.8</v>
      </c>
      <c r="F25" s="5" t="str">
        <f>IF('Cover Page'!$E$31=1,Master!P64*Master!$AE$2,IF('Cover Page'!$E$31=2,Master!P64*Master!$AE$2,""))</f>
        <v/>
      </c>
      <c r="G25" s="9">
        <v>3082.8</v>
      </c>
      <c r="H25" s="7" t="str">
        <f>IF('Cover Page'!$E$31=1,Master!P104*Master!$AE$2,IF('Cover Page'!$E$31=2,Master!P104*Master!$AE$2,""))</f>
        <v/>
      </c>
      <c r="I25" s="146"/>
      <c r="J25" s="147"/>
      <c r="K25" s="146"/>
      <c r="L25" s="147"/>
      <c r="M25" s="146"/>
      <c r="N25" s="147"/>
      <c r="O25" s="101"/>
    </row>
    <row r="26" spans="1:15" ht="15" customHeight="1">
      <c r="A26" s="101"/>
      <c r="B26" s="12" t="s">
        <v>21</v>
      </c>
      <c r="C26" s="8">
        <v>4229.6000000000004</v>
      </c>
      <c r="D26" s="5" t="str">
        <f>IF('Cover Page'!$E$31=1, Master!P25*Master!$AE$2,IF('Cover Page'!$E$31=2, Master!P25*Master!$AE$2,""))</f>
        <v/>
      </c>
      <c r="E26" s="8">
        <v>3729.6</v>
      </c>
      <c r="F26" s="5" t="str">
        <f>IF('Cover Page'!$E$31=1,Master!P65*Master!$AE$2,IF('Cover Page'!$E$31=2,Master!P65*Master!$AE$2,""))</f>
        <v/>
      </c>
      <c r="G26" s="8">
        <v>3229.6</v>
      </c>
      <c r="H26" s="7" t="str">
        <f>IF('Cover Page'!$E$31=1,Master!P105*Master!$AE$2,IF('Cover Page'!$E$31=2,Master!P105*Master!$AE$2,""))</f>
        <v/>
      </c>
      <c r="I26" s="146"/>
      <c r="J26" s="147"/>
      <c r="K26" s="146"/>
      <c r="L26" s="147"/>
      <c r="M26" s="146"/>
      <c r="N26" s="147"/>
      <c r="O26" s="101"/>
    </row>
    <row r="27" spans="1:15" ht="15" customHeight="1">
      <c r="A27" s="101"/>
      <c r="B27" s="12" t="s">
        <v>22</v>
      </c>
      <c r="C27" s="9">
        <v>4376.3999999999996</v>
      </c>
      <c r="D27" s="5" t="str">
        <f>IF('Cover Page'!$E$31=1, Master!P26*Master!$AE$2,IF('Cover Page'!$E$31=2, Master!P26*Master!$AE$2,""))</f>
        <v/>
      </c>
      <c r="E27" s="9">
        <v>3876.4</v>
      </c>
      <c r="F27" s="5" t="str">
        <f>IF('Cover Page'!$E$31=1,Master!P66*Master!$AE$2,IF('Cover Page'!$E$31=2,Master!P66*Master!$AE$2,""))</f>
        <v/>
      </c>
      <c r="G27" s="9">
        <v>3376.4</v>
      </c>
      <c r="H27" s="7" t="str">
        <f>IF('Cover Page'!$E$31=1,Master!P106*Master!$AE$2,IF('Cover Page'!$E$31=2,Master!P106*Master!$AE$2,""))</f>
        <v/>
      </c>
      <c r="I27" s="146"/>
      <c r="J27" s="147"/>
      <c r="K27" s="146"/>
      <c r="L27" s="147"/>
      <c r="M27" s="146"/>
      <c r="N27" s="147"/>
      <c r="O27" s="101"/>
    </row>
    <row r="28" spans="1:15" ht="15" customHeight="1">
      <c r="A28" s="101"/>
      <c r="B28" s="12" t="s">
        <v>23</v>
      </c>
      <c r="C28" s="8">
        <v>4523.2</v>
      </c>
      <c r="D28" s="5" t="str">
        <f>IF('Cover Page'!$E$31=1, Master!P27*Master!$AE$2,IF('Cover Page'!$E$31=2, Master!P27*Master!$AE$2,""))</f>
        <v/>
      </c>
      <c r="E28" s="8">
        <v>4023.2</v>
      </c>
      <c r="F28" s="5" t="str">
        <f>IF('Cover Page'!$E$31=1,Master!P67*Master!$AE$2,IF('Cover Page'!$E$31=2,Master!P67*Master!$AE$2,""))</f>
        <v/>
      </c>
      <c r="G28" s="8">
        <v>3523.2</v>
      </c>
      <c r="H28" s="7" t="str">
        <f>IF('Cover Page'!$E$31=1,Master!P107*Master!$AE$2,IF('Cover Page'!$E$31=2,Master!P107*Master!$AE$2,""))</f>
        <v/>
      </c>
      <c r="I28" s="146"/>
      <c r="J28" s="147"/>
      <c r="K28" s="146"/>
      <c r="L28" s="147"/>
      <c r="M28" s="146"/>
      <c r="N28" s="147"/>
      <c r="O28" s="101"/>
    </row>
    <row r="29" spans="1:15" ht="15" customHeight="1">
      <c r="A29" s="101"/>
      <c r="B29" s="12" t="s">
        <v>24</v>
      </c>
      <c r="C29" s="9">
        <v>4670</v>
      </c>
      <c r="D29" s="5" t="str">
        <f>IF('Cover Page'!$E$31=1, Master!P28*Master!$AE$2,IF('Cover Page'!$E$31=2, Master!P28*Master!$AE$2,""))</f>
        <v/>
      </c>
      <c r="E29" s="9">
        <v>4170</v>
      </c>
      <c r="F29" s="5" t="str">
        <f>IF('Cover Page'!$E$31=1,Master!P68*Master!$AE$2,IF('Cover Page'!$E$31=2,Master!P68*Master!$AE$2,""))</f>
        <v/>
      </c>
      <c r="G29" s="9">
        <v>3670</v>
      </c>
      <c r="H29" s="7" t="str">
        <f>IF('Cover Page'!$E$31=1,Master!P108*Master!$AE$2,IF('Cover Page'!$E$31=2,Master!P108*Master!$AE$2,""))</f>
        <v/>
      </c>
      <c r="I29" s="146"/>
      <c r="J29" s="147"/>
      <c r="K29" s="146"/>
      <c r="L29" s="147"/>
      <c r="M29" s="146"/>
      <c r="N29" s="147"/>
      <c r="O29" s="101"/>
    </row>
    <row r="30" spans="1:15" ht="15" customHeight="1">
      <c r="A30" s="101"/>
      <c r="B30" s="12" t="s">
        <v>25</v>
      </c>
      <c r="C30" s="8">
        <v>4816.8</v>
      </c>
      <c r="D30" s="5" t="str">
        <f>IF('Cover Page'!$E$31=1, Master!P29*Master!$AE$2,IF('Cover Page'!$E$31=2, Master!P29*Master!$AE$2,""))</f>
        <v/>
      </c>
      <c r="E30" s="8">
        <v>4316.8</v>
      </c>
      <c r="F30" s="5" t="str">
        <f>IF('Cover Page'!$E$31=1,Master!P69*Master!$AE$2,IF('Cover Page'!$E$31=2,Master!P69*Master!$AE$2,""))</f>
        <v/>
      </c>
      <c r="G30" s="8">
        <v>3816.8</v>
      </c>
      <c r="H30" s="7" t="str">
        <f>IF('Cover Page'!$E$31=1,Master!P109*Master!$AE$2,IF('Cover Page'!$E$31=2,Master!P109*Master!$AE$2,""))</f>
        <v/>
      </c>
      <c r="I30" s="146"/>
      <c r="J30" s="147"/>
      <c r="K30" s="146"/>
      <c r="L30" s="147"/>
      <c r="M30" s="146"/>
      <c r="N30" s="147"/>
      <c r="O30" s="101"/>
    </row>
    <row r="31" spans="1:15" ht="15" customHeight="1">
      <c r="A31" s="101"/>
      <c r="B31" s="12" t="s">
        <v>26</v>
      </c>
      <c r="C31" s="9">
        <v>4963.6000000000004</v>
      </c>
      <c r="D31" s="5" t="str">
        <f>IF('Cover Page'!$E$31=1, Master!P30*Master!$AE$2,IF('Cover Page'!$E$31=2, Master!P30*Master!$AE$2,""))</f>
        <v/>
      </c>
      <c r="E31" s="9">
        <v>4463.6000000000004</v>
      </c>
      <c r="F31" s="5" t="str">
        <f>IF('Cover Page'!$E$31=1,Master!P70*Master!$AE$2,IF('Cover Page'!$E$31=2,Master!P70*Master!$AE$2,""))</f>
        <v/>
      </c>
      <c r="G31" s="9">
        <v>3963.6</v>
      </c>
      <c r="H31" s="7" t="str">
        <f>IF('Cover Page'!$E$31=1,Master!P110*Master!$AE$2,IF('Cover Page'!$E$31=2,Master!P110*Master!$AE$2,""))</f>
        <v/>
      </c>
      <c r="I31" s="146"/>
      <c r="J31" s="147"/>
      <c r="K31" s="146"/>
      <c r="L31" s="147"/>
      <c r="M31" s="146"/>
      <c r="N31" s="147"/>
      <c r="O31" s="101"/>
    </row>
    <row r="32" spans="1:15" ht="15" customHeight="1">
      <c r="A32" s="101"/>
      <c r="B32" s="12" t="s">
        <v>27</v>
      </c>
      <c r="C32" s="8">
        <v>5110.3999999999996</v>
      </c>
      <c r="D32" s="5" t="str">
        <f>IF('Cover Page'!$E$31=1, Master!P31*Master!$AE$2,IF('Cover Page'!$E$31=2, Master!P31*Master!$AE$2,""))</f>
        <v/>
      </c>
      <c r="E32" s="8">
        <v>4610.3999999999996</v>
      </c>
      <c r="F32" s="5" t="str">
        <f>IF('Cover Page'!$E$31=1,Master!P71*Master!$AE$2,IF('Cover Page'!$E$31=2,Master!P71*Master!$AE$2,""))</f>
        <v/>
      </c>
      <c r="G32" s="8">
        <v>4110.3999999999996</v>
      </c>
      <c r="H32" s="7" t="str">
        <f>IF('Cover Page'!$E$31=1,Master!P111*Master!$AE$2,IF('Cover Page'!$E$31=2,Master!P111*Master!$AE$2,""))</f>
        <v/>
      </c>
      <c r="I32" s="146"/>
      <c r="J32" s="147"/>
      <c r="K32" s="146"/>
      <c r="L32" s="147"/>
      <c r="M32" s="146"/>
      <c r="N32" s="147"/>
      <c r="O32" s="101"/>
    </row>
    <row r="33" spans="1:22" ht="15" customHeight="1">
      <c r="A33" s="101"/>
      <c r="B33" s="12" t="s">
        <v>28</v>
      </c>
      <c r="C33" s="9">
        <v>5257.2</v>
      </c>
      <c r="D33" s="5" t="str">
        <f>IF('Cover Page'!$E$31=1, Master!P32*Master!$AE$2,IF('Cover Page'!$E$31=2, Master!P32*Master!$AE$2,""))</f>
        <v/>
      </c>
      <c r="E33" s="9">
        <v>4757.2</v>
      </c>
      <c r="F33" s="5" t="str">
        <f>IF('Cover Page'!$E$31=1,Master!P72*Master!$AE$2,IF('Cover Page'!$E$31=2,Master!P72*Master!$AE$2,""))</f>
        <v/>
      </c>
      <c r="G33" s="9">
        <v>4257.2</v>
      </c>
      <c r="H33" s="7" t="str">
        <f>IF('Cover Page'!$E$31=1,Master!P112*Master!$AE$2,IF('Cover Page'!$E$31=2,Master!P112*Master!$AE$2,""))</f>
        <v/>
      </c>
      <c r="I33" s="146"/>
      <c r="J33" s="147"/>
      <c r="K33" s="146"/>
      <c r="L33" s="147"/>
      <c r="M33" s="146"/>
      <c r="N33" s="147"/>
      <c r="O33" s="101"/>
    </row>
    <row r="34" spans="1:22" ht="15" customHeight="1">
      <c r="A34" s="101"/>
      <c r="B34" s="12" t="s">
        <v>29</v>
      </c>
      <c r="C34" s="8">
        <v>5404</v>
      </c>
      <c r="D34" s="5" t="str">
        <f>IF('Cover Page'!$E$31=1, Master!P33*Master!$AE$2,IF('Cover Page'!$E$31=2, Master!P33*Master!$AE$2,""))</f>
        <v/>
      </c>
      <c r="E34" s="8">
        <v>4904</v>
      </c>
      <c r="F34" s="5" t="str">
        <f>IF('Cover Page'!$E$31=1,Master!P73*Master!$AE$2,IF('Cover Page'!$E$31=2,Master!P73*Master!$AE$2,""))</f>
        <v/>
      </c>
      <c r="G34" s="8">
        <v>4404</v>
      </c>
      <c r="H34" s="7" t="str">
        <f>IF('Cover Page'!$E$31=1,Master!P113*Master!$AE$2,IF('Cover Page'!$E$31=2,Master!P113*Master!$AE$2,""))</f>
        <v/>
      </c>
      <c r="I34" s="146"/>
      <c r="J34" s="147"/>
      <c r="K34" s="146"/>
      <c r="L34" s="147"/>
      <c r="M34" s="146"/>
      <c r="N34" s="147"/>
      <c r="O34" s="101"/>
    </row>
    <row r="35" spans="1:22" ht="15" customHeight="1">
      <c r="A35" s="101"/>
      <c r="B35" s="12" t="s">
        <v>30</v>
      </c>
      <c r="C35" s="9">
        <v>5550.8</v>
      </c>
      <c r="D35" s="5" t="str">
        <f>IF('Cover Page'!$E$31=1, Master!P34*Master!$AE$2,IF('Cover Page'!$E$31=2, Master!P34*Master!$AE$2,""))</f>
        <v/>
      </c>
      <c r="E35" s="9">
        <v>5050.8</v>
      </c>
      <c r="F35" s="5" t="str">
        <f>IF('Cover Page'!$E$31=1,Master!P74*Master!$AE$2,IF('Cover Page'!$E$31=2,Master!P74*Master!$AE$2,""))</f>
        <v/>
      </c>
      <c r="G35" s="9">
        <v>4550.8</v>
      </c>
      <c r="H35" s="7" t="str">
        <f>IF('Cover Page'!$E$31=1,Master!P114*Master!$AE$2,IF('Cover Page'!$E$31=2,Master!P114*Master!$AE$2,""))</f>
        <v/>
      </c>
      <c r="I35" s="146"/>
      <c r="J35" s="147"/>
      <c r="K35" s="146"/>
      <c r="L35" s="147"/>
      <c r="M35" s="146"/>
      <c r="N35" s="147"/>
      <c r="O35" s="101"/>
    </row>
    <row r="36" spans="1:22" ht="15" customHeight="1">
      <c r="A36" s="101"/>
      <c r="B36" s="12" t="s">
        <v>31</v>
      </c>
      <c r="C36" s="8">
        <v>5697.6</v>
      </c>
      <c r="D36" s="5" t="str">
        <f>IF('Cover Page'!$E$31=1, Master!P35*Master!$AE$2,IF('Cover Page'!$E$31=2, Master!P35*Master!$AE$2,""))</f>
        <v/>
      </c>
      <c r="E36" s="8">
        <v>5197.6000000000004</v>
      </c>
      <c r="F36" s="5" t="str">
        <f>IF('Cover Page'!$E$31=1,Master!P75*Master!$AE$2,IF('Cover Page'!$E$31=2,Master!P75*Master!$AE$2,""))</f>
        <v/>
      </c>
      <c r="G36" s="8">
        <v>4697.6000000000004</v>
      </c>
      <c r="H36" s="7" t="str">
        <f>IF('Cover Page'!$E$31=1,Master!P115*Master!$AE$2,IF('Cover Page'!$E$31=2,Master!P115*Master!$AE$2,""))</f>
        <v/>
      </c>
      <c r="I36" s="146"/>
      <c r="J36" s="147"/>
      <c r="K36" s="146"/>
      <c r="L36" s="147"/>
      <c r="M36" s="146"/>
      <c r="N36" s="147"/>
      <c r="O36" s="101"/>
    </row>
    <row r="37" spans="1:22" ht="15" customHeight="1">
      <c r="A37" s="101"/>
      <c r="B37" s="12" t="s">
        <v>32</v>
      </c>
      <c r="C37" s="9">
        <v>5844.4</v>
      </c>
      <c r="D37" s="5" t="str">
        <f>IF('Cover Page'!$E$31=1, Master!P36*Master!$AE$2,IF('Cover Page'!$E$31=2, Master!P36*Master!$AE$2,""))</f>
        <v/>
      </c>
      <c r="E37" s="9">
        <v>5344.4</v>
      </c>
      <c r="F37" s="5" t="str">
        <f>IF('Cover Page'!$E$31=1,Master!P76*Master!$AE$2,IF('Cover Page'!$E$31=2,Master!P76*Master!$AE$2,""))</f>
        <v/>
      </c>
      <c r="G37" s="9">
        <v>4844.3999999999996</v>
      </c>
      <c r="H37" s="7" t="str">
        <f>IF('Cover Page'!$E$31=1,Master!P116*Master!$AE$2,IF('Cover Page'!$E$31=2,Master!P116*Master!$AE$2,""))</f>
        <v/>
      </c>
      <c r="I37" s="146"/>
      <c r="J37" s="147"/>
      <c r="K37" s="146"/>
      <c r="L37" s="147"/>
      <c r="M37" s="146"/>
      <c r="N37" s="147"/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8">
        <v>5991.2</v>
      </c>
      <c r="D38" s="5" t="str">
        <f>IF('Cover Page'!$E$31=1, Master!P37*Master!$AE$2,IF('Cover Page'!$E$31=2, Master!P37*Master!$AE$2,""))</f>
        <v/>
      </c>
      <c r="E38" s="8">
        <v>5491.2</v>
      </c>
      <c r="F38" s="5" t="str">
        <f>IF('Cover Page'!$E$31=1,Master!P77*Master!$AE$2,IF('Cover Page'!$E$31=2,Master!P77*Master!$AE$2,""))</f>
        <v/>
      </c>
      <c r="G38" s="8">
        <v>4991.2</v>
      </c>
      <c r="H38" s="7" t="str">
        <f>IF('Cover Page'!$E$31=1,Master!P117*Master!$AE$2,IF('Cover Page'!$E$31=2,Master!P117*Master!$AE$2,""))</f>
        <v/>
      </c>
      <c r="I38" s="146"/>
      <c r="J38" s="147"/>
      <c r="K38" s="146"/>
      <c r="L38" s="147"/>
      <c r="M38" s="146"/>
      <c r="N38" s="147"/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6">
        <v>6138</v>
      </c>
      <c r="D39" s="5" t="str">
        <f>IF('Cover Page'!$E$31=1, Master!P38*Master!$AE$2,IF('Cover Page'!$E$31=2, Master!P38*Master!$AE$2,""))</f>
        <v/>
      </c>
      <c r="E39" s="16">
        <v>5638</v>
      </c>
      <c r="F39" s="5" t="str">
        <f>IF('Cover Page'!$E$31=1,Master!P78*Master!$AE$2,IF('Cover Page'!$E$31=2,Master!P78*Master!$AE$2,""))</f>
        <v/>
      </c>
      <c r="G39" s="16">
        <v>5138</v>
      </c>
      <c r="H39" s="7" t="str">
        <f>IF('Cover Page'!$E$31=1,Master!P118*Master!$AE$2,IF('Cover Page'!$E$31=2,Master!P118*Master!$AE$2,""))</f>
        <v/>
      </c>
      <c r="I39" s="146"/>
      <c r="J39" s="147"/>
      <c r="K39" s="146"/>
      <c r="L39" s="147"/>
      <c r="M39" s="146"/>
      <c r="N39" s="147"/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(Master!AA23)*Master!$AE$2</f>
        <v>19731</v>
      </c>
      <c r="G42" s="291"/>
      <c r="H42" s="101"/>
      <c r="I42" s="260" t="s">
        <v>544</v>
      </c>
      <c r="J42" s="261"/>
      <c r="K42" s="261"/>
      <c r="L42" s="262"/>
      <c r="M42" s="290">
        <f>(Master!AE23)*Master!$AE$2</f>
        <v>864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(Master!AB23)*Master!$AE$2</f>
        <v>9410</v>
      </c>
      <c r="G43" s="276"/>
      <c r="H43" s="101"/>
      <c r="I43" s="263" t="s">
        <v>45</v>
      </c>
      <c r="J43" s="264"/>
      <c r="K43" s="264"/>
      <c r="L43" s="265"/>
      <c r="M43" s="275">
        <f>(Master!AF23)*Master!$AE$2</f>
        <v>3413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 t="s">
        <v>552</v>
      </c>
      <c r="G44" s="301"/>
      <c r="H44" s="101"/>
      <c r="I44" s="272" t="s">
        <v>74</v>
      </c>
      <c r="J44" s="273"/>
      <c r="K44" s="273"/>
      <c r="L44" s="274"/>
      <c r="M44" s="277">
        <f>(Master!AI23)*Master!$AE$2</f>
        <v>1154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(Master!AD23)*Master!$AE$2</f>
        <v>15602</v>
      </c>
      <c r="G47" s="303"/>
      <c r="H47" s="101"/>
      <c r="I47" s="304" t="s">
        <v>561</v>
      </c>
      <c r="J47" s="305"/>
      <c r="K47" s="305"/>
      <c r="L47" s="305"/>
      <c r="M47" s="305"/>
      <c r="N47" s="306"/>
      <c r="O47" s="101"/>
    </row>
    <row r="48" spans="1:22" ht="15" customHeight="1" thickBot="1">
      <c r="A48" s="101"/>
      <c r="B48" s="319" t="s">
        <v>536</v>
      </c>
      <c r="C48" s="320"/>
      <c r="D48" s="320"/>
      <c r="E48" s="321"/>
      <c r="F48" s="322">
        <f>(Master!AK23)*Master!$AE$2</f>
        <v>42957</v>
      </c>
      <c r="G48" s="323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101"/>
      <c r="C49" s="101"/>
      <c r="D49" s="101"/>
      <c r="E49" s="101"/>
      <c r="F49" s="101"/>
      <c r="G49" s="101"/>
      <c r="H49" s="101"/>
      <c r="I49" s="310"/>
      <c r="J49" s="311"/>
      <c r="K49" s="311"/>
      <c r="L49" s="311"/>
      <c r="M49" s="311"/>
      <c r="N49" s="312"/>
      <c r="O49" s="101"/>
    </row>
    <row r="50" spans="1:15" hidden="1">
      <c r="A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dTga7Tn97JDibNsfq2+Q5RmlH8ZLn5joblY+TzdQgMzYookbaYrUVLnHbJgIVqRLrsAV6/o0PpHHl5tbwrlqig==" saltValue="IUiRL1ch9X3wm7Rjv9ZWZA==" spinCount="100000" sheet="1" objects="1" scenarios="1"/>
  <mergeCells count="32">
    <mergeCell ref="E1:K1"/>
    <mergeCell ref="M1:N1"/>
    <mergeCell ref="B3:N3"/>
    <mergeCell ref="C4:D4"/>
    <mergeCell ref="E4:F4"/>
    <mergeCell ref="G4:H4"/>
    <mergeCell ref="I4:J4"/>
    <mergeCell ref="K4:L4"/>
    <mergeCell ref="M4:N4"/>
    <mergeCell ref="B41:E41"/>
    <mergeCell ref="F41:G41"/>
    <mergeCell ref="I41:L41"/>
    <mergeCell ref="M41:N41"/>
    <mergeCell ref="B42:E42"/>
    <mergeCell ref="F42:G42"/>
    <mergeCell ref="I42:L42"/>
    <mergeCell ref="M42:N42"/>
    <mergeCell ref="B43:E43"/>
    <mergeCell ref="F43:G43"/>
    <mergeCell ref="I43:L43"/>
    <mergeCell ref="M43:N43"/>
    <mergeCell ref="B44:E44"/>
    <mergeCell ref="F44:G44"/>
    <mergeCell ref="I44:L44"/>
    <mergeCell ref="M44:N44"/>
    <mergeCell ref="B46:E46"/>
    <mergeCell ref="F46:G46"/>
    <mergeCell ref="B47:E47"/>
    <mergeCell ref="F47:G47"/>
    <mergeCell ref="I47:N49"/>
    <mergeCell ref="B48:E48"/>
    <mergeCell ref="F48:G48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2BC245C-1CFC-45C2-9874-34193CE1EED9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BB113358-818B-4C19-8A94-FBC802729028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C232722D-A45E-4622-B60B-B2B8A2D45F6C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FCB3EF2B-FA26-45A6-8BF2-917212B8B460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170E-DF68-4489-9C2F-6C9519B0461B}">
  <sheetPr>
    <pageSetUpPr fitToPage="1"/>
  </sheetPr>
  <dimension ref="A1:V55"/>
  <sheetViews>
    <sheetView zoomScaleNormal="100" workbookViewId="0">
      <selection activeCell="A3" sqref="A3"/>
    </sheetView>
  </sheetViews>
  <sheetFormatPr defaultColWidth="0" defaultRowHeight="13.2" customHeight="1" zeroHeight="1"/>
  <cols>
    <col min="1" max="1" width="1.777343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4" thickBot="1">
      <c r="A3" s="101"/>
      <c r="B3" s="284" t="s">
        <v>565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5"/>
    </row>
    <row r="4" spans="1:15" s="6" customFormat="1" ht="17.7" customHeight="1">
      <c r="A4" s="123"/>
      <c r="B4" s="11"/>
      <c r="C4" s="326" t="s">
        <v>68</v>
      </c>
      <c r="D4" s="327"/>
      <c r="E4" s="326" t="s">
        <v>69</v>
      </c>
      <c r="F4" s="327"/>
      <c r="G4" s="326" t="s">
        <v>67</v>
      </c>
      <c r="H4" s="328"/>
      <c r="I4" s="329"/>
      <c r="J4" s="329"/>
      <c r="K4" s="329"/>
      <c r="L4" s="329"/>
      <c r="M4" s="329"/>
      <c r="N4" s="329"/>
      <c r="O4" s="123"/>
    </row>
    <row r="5" spans="1:15" s="1" customFormat="1" ht="13.95" customHeight="1" thickBot="1">
      <c r="A5" s="124"/>
      <c r="B5" s="148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7" t="s">
        <v>41</v>
      </c>
      <c r="I5" s="145"/>
      <c r="J5" s="145"/>
      <c r="K5" s="145"/>
      <c r="L5" s="145"/>
      <c r="M5" s="145"/>
      <c r="N5" s="145"/>
      <c r="O5" s="124"/>
    </row>
    <row r="6" spans="1:15" ht="15" customHeight="1">
      <c r="A6" s="101"/>
      <c r="B6" s="12" t="s">
        <v>1</v>
      </c>
      <c r="C6" s="149">
        <v>1620.5</v>
      </c>
      <c r="D6" s="5" t="str">
        <f>IF('Cover Page'!$E$31=1,Master!Q5*Master!$AE$2,IF('Cover Page'!$E$31=2,Master!Q5*Master!$AE$2,""))</f>
        <v/>
      </c>
      <c r="E6" s="149">
        <v>995.5</v>
      </c>
      <c r="F6" s="5" t="str">
        <f>IF('Cover Page'!$E$31=1,Master!Q45*Master!$AE$2,IF('Cover Page'!$E$31=2,Master!Q45*Master!$AE$2,""))</f>
        <v/>
      </c>
      <c r="G6" s="149">
        <v>370.5</v>
      </c>
      <c r="H6" s="7" t="str">
        <f>IF('Cover Page'!$E$31=1,Master!Q85*Master!$AE$2,IF('Cover Page'!$E$31=2,Master!Q85*Master!$AE$2,""))</f>
        <v/>
      </c>
      <c r="I6" s="146"/>
      <c r="J6" s="147"/>
      <c r="K6" s="146"/>
      <c r="L6" s="147"/>
      <c r="M6" s="146"/>
      <c r="N6" s="147"/>
      <c r="O6" s="101"/>
    </row>
    <row r="7" spans="1:15" ht="15" customHeight="1">
      <c r="A7" s="101"/>
      <c r="B7" s="12" t="s">
        <v>2</v>
      </c>
      <c r="C7" s="150">
        <v>1805.75</v>
      </c>
      <c r="D7" s="5" t="str">
        <f>IF('Cover Page'!$E$31=1,Master!Q6*Master!$AE$2,IF('Cover Page'!$E$31=2,Master!Q6*Master!$AE$2,""))</f>
        <v/>
      </c>
      <c r="E7" s="150">
        <v>1180.75</v>
      </c>
      <c r="F7" s="5" t="str">
        <f>IF('Cover Page'!$E$31=1,Master!Q46*Master!$AE$2,IF('Cover Page'!$E$31=2,Master!Q46*Master!$AE$2,""))</f>
        <v/>
      </c>
      <c r="G7" s="150">
        <v>555.75</v>
      </c>
      <c r="H7" s="7" t="str">
        <f>IF('Cover Page'!$E$31=1,Master!Q86*Master!$AE$2,IF('Cover Page'!$E$31=2,Master!Q86*Master!$AE$2,""))</f>
        <v/>
      </c>
      <c r="I7" s="146"/>
      <c r="J7" s="147"/>
      <c r="K7" s="146"/>
      <c r="L7" s="147"/>
      <c r="M7" s="146"/>
      <c r="N7" s="147"/>
      <c r="O7" s="101"/>
    </row>
    <row r="8" spans="1:15" ht="15" customHeight="1">
      <c r="A8" s="101"/>
      <c r="B8" s="12" t="s">
        <v>3</v>
      </c>
      <c r="C8" s="149">
        <v>1991</v>
      </c>
      <c r="D8" s="5" t="str">
        <f>IF('Cover Page'!$E$31=1,Master!Q7*Master!$AE$2,IF('Cover Page'!$E$31=2,Master!Q7*Master!$AE$2,""))</f>
        <v/>
      </c>
      <c r="E8" s="149">
        <v>1366</v>
      </c>
      <c r="F8" s="5" t="str">
        <f>IF('Cover Page'!$E$31=1,Master!Q47*Master!$AE$2,IF('Cover Page'!$E$31=2,Master!Q47*Master!$AE$2,""))</f>
        <v/>
      </c>
      <c r="G8" s="149">
        <v>741</v>
      </c>
      <c r="H8" s="7" t="str">
        <f>IF('Cover Page'!$E$31=1,Master!Q87*Master!$AE$2,IF('Cover Page'!$E$31=2,Master!Q87*Master!$AE$2,""))</f>
        <v/>
      </c>
      <c r="I8" s="146"/>
      <c r="J8" s="147"/>
      <c r="K8" s="146"/>
      <c r="L8" s="147"/>
      <c r="M8" s="146"/>
      <c r="N8" s="147"/>
      <c r="O8" s="101"/>
    </row>
    <row r="9" spans="1:15" ht="15" customHeight="1">
      <c r="A9" s="101"/>
      <c r="B9" s="12" t="s">
        <v>4</v>
      </c>
      <c r="C9" s="150">
        <v>2176.25</v>
      </c>
      <c r="D9" s="5" t="str">
        <f>IF('Cover Page'!$E$31=1,Master!Q8*Master!$AE$2,IF('Cover Page'!$E$31=2,Master!Q8*Master!$AE$2,""))</f>
        <v/>
      </c>
      <c r="E9" s="150">
        <v>1551.25</v>
      </c>
      <c r="F9" s="5" t="str">
        <f>IF('Cover Page'!$E$31=1,Master!Q48*Master!$AE$2,IF('Cover Page'!$E$31=2,Master!Q48*Master!$AE$2,""))</f>
        <v/>
      </c>
      <c r="G9" s="150">
        <v>926.25</v>
      </c>
      <c r="H9" s="7" t="str">
        <f>IF('Cover Page'!$E$31=1,Master!Q88*Master!$AE$2,IF('Cover Page'!$E$31=2,Master!Q88*Master!$AE$2,""))</f>
        <v/>
      </c>
      <c r="I9" s="146"/>
      <c r="J9" s="147"/>
      <c r="K9" s="146"/>
      <c r="L9" s="147"/>
      <c r="M9" s="146"/>
      <c r="N9" s="147"/>
      <c r="O9" s="101"/>
    </row>
    <row r="10" spans="1:15" ht="15" customHeight="1">
      <c r="A10" s="101"/>
      <c r="B10" s="12" t="s">
        <v>5</v>
      </c>
      <c r="C10" s="149">
        <v>2361.5</v>
      </c>
      <c r="D10" s="5" t="str">
        <f>IF('Cover Page'!$E$31=1,Master!Q9*Master!$AE$2,IF('Cover Page'!$E$31=2,Master!Q9*Master!$AE$2,""))</f>
        <v/>
      </c>
      <c r="E10" s="149">
        <v>1736.5</v>
      </c>
      <c r="F10" s="5" t="str">
        <f>IF('Cover Page'!$E$31=1,Master!Q49*Master!$AE$2,IF('Cover Page'!$E$31=2,Master!Q49*Master!$AE$2,""))</f>
        <v/>
      </c>
      <c r="G10" s="149">
        <v>1111.5</v>
      </c>
      <c r="H10" s="7" t="str">
        <f>IF('Cover Page'!$E$31=1,Master!Q89*Master!$AE$2,IF('Cover Page'!$E$31=2,Master!Q89*Master!$AE$2,""))</f>
        <v/>
      </c>
      <c r="I10" s="146"/>
      <c r="J10" s="147"/>
      <c r="K10" s="146"/>
      <c r="L10" s="147"/>
      <c r="M10" s="146"/>
      <c r="N10" s="147"/>
      <c r="O10" s="101"/>
    </row>
    <row r="11" spans="1:15" ht="15" customHeight="1">
      <c r="A11" s="101"/>
      <c r="B11" s="12" t="s">
        <v>6</v>
      </c>
      <c r="C11" s="150">
        <v>2546.75</v>
      </c>
      <c r="D11" s="5" t="str">
        <f>IF('Cover Page'!$E$31=1,Master!Q10*Master!$AE$2,IF('Cover Page'!$E$31=2,Master!Q10*Master!$AE$2,""))</f>
        <v/>
      </c>
      <c r="E11" s="150">
        <v>1921.75</v>
      </c>
      <c r="F11" s="5" t="str">
        <f>IF('Cover Page'!$E$31=1,Master!Q50*Master!$AE$2,IF('Cover Page'!$E$31=2,Master!Q50*Master!$AE$2,""))</f>
        <v/>
      </c>
      <c r="G11" s="150">
        <v>1296.75</v>
      </c>
      <c r="H11" s="7" t="str">
        <f>IF('Cover Page'!$E$31=1,Master!Q90*Master!$AE$2,IF('Cover Page'!$E$31=2,Master!Q90*Master!$AE$2,""))</f>
        <v/>
      </c>
      <c r="I11" s="146"/>
      <c r="J11" s="147"/>
      <c r="K11" s="146"/>
      <c r="L11" s="147"/>
      <c r="M11" s="146"/>
      <c r="N11" s="147"/>
      <c r="O11" s="101"/>
    </row>
    <row r="12" spans="1:15" ht="15" customHeight="1">
      <c r="A12" s="101"/>
      <c r="B12" s="12" t="s">
        <v>7</v>
      </c>
      <c r="C12" s="149">
        <v>2732</v>
      </c>
      <c r="D12" s="5" t="str">
        <f>IF('Cover Page'!$E$31=1,Master!Q11*Master!$AE$2,IF('Cover Page'!$E$31=2,Master!Q11*Master!$AE$2,""))</f>
        <v/>
      </c>
      <c r="E12" s="149">
        <v>2107</v>
      </c>
      <c r="F12" s="5" t="str">
        <f>IF('Cover Page'!$E$31=1,Master!Q51*Master!$AE$2,IF('Cover Page'!$E$31=2,Master!Q51*Master!$AE$2,""))</f>
        <v/>
      </c>
      <c r="G12" s="149">
        <v>1482</v>
      </c>
      <c r="H12" s="7" t="str">
        <f>IF('Cover Page'!$E$31=1,Master!Q91*Master!$AE$2,IF('Cover Page'!$E$31=2,Master!Q91*Master!$AE$2,""))</f>
        <v/>
      </c>
      <c r="I12" s="146"/>
      <c r="J12" s="147"/>
      <c r="K12" s="146"/>
      <c r="L12" s="147"/>
      <c r="M12" s="146"/>
      <c r="N12" s="147"/>
      <c r="O12" s="101"/>
    </row>
    <row r="13" spans="1:15" ht="15" customHeight="1">
      <c r="A13" s="101"/>
      <c r="B13" s="12" t="s">
        <v>8</v>
      </c>
      <c r="C13" s="150">
        <v>2917.25</v>
      </c>
      <c r="D13" s="5" t="str">
        <f>IF('Cover Page'!$E$31=1,Master!Q12*Master!$AE$2,IF('Cover Page'!$E$31=2,Master!Q12*Master!$AE$2,""))</f>
        <v/>
      </c>
      <c r="E13" s="150">
        <v>2292.25</v>
      </c>
      <c r="F13" s="5" t="str">
        <f>IF('Cover Page'!$E$31=1,Master!Q52*Master!$AE$2,IF('Cover Page'!$E$31=2,Master!Q52*Master!$AE$2,""))</f>
        <v/>
      </c>
      <c r="G13" s="150">
        <v>1667.25</v>
      </c>
      <c r="H13" s="7" t="str">
        <f>IF('Cover Page'!$E$31=1,Master!Q92*Master!$AE$2,IF('Cover Page'!$E$31=2,Master!Q92*Master!$AE$2,""))</f>
        <v/>
      </c>
      <c r="I13" s="146"/>
      <c r="J13" s="147"/>
      <c r="K13" s="146"/>
      <c r="L13" s="147"/>
      <c r="M13" s="146"/>
      <c r="N13" s="147"/>
      <c r="O13" s="101"/>
    </row>
    <row r="14" spans="1:15" ht="15" customHeight="1">
      <c r="A14" s="101"/>
      <c r="B14" s="12" t="s">
        <v>9</v>
      </c>
      <c r="C14" s="149">
        <v>3102.5</v>
      </c>
      <c r="D14" s="5" t="str">
        <f>IF('Cover Page'!$E$31=1,Master!Q13*Master!$AE$2,IF('Cover Page'!$E$31=2,Master!Q13*Master!$AE$2,""))</f>
        <v/>
      </c>
      <c r="E14" s="149">
        <v>2477.5</v>
      </c>
      <c r="F14" s="5" t="str">
        <f>IF('Cover Page'!$E$31=1,Master!Q53*Master!$AE$2,IF('Cover Page'!$E$31=2,Master!Q53*Master!$AE$2,""))</f>
        <v/>
      </c>
      <c r="G14" s="149">
        <v>1852.5</v>
      </c>
      <c r="H14" s="7" t="str">
        <f>IF('Cover Page'!$E$31=1,Master!Q93*Master!$AE$2,IF('Cover Page'!$E$31=2,Master!Q93*Master!$AE$2,""))</f>
        <v/>
      </c>
      <c r="I14" s="146"/>
      <c r="J14" s="147"/>
      <c r="K14" s="146"/>
      <c r="L14" s="147"/>
      <c r="M14" s="146"/>
      <c r="N14" s="147"/>
      <c r="O14" s="101"/>
    </row>
    <row r="15" spans="1:15" ht="15" customHeight="1">
      <c r="A15" s="101"/>
      <c r="B15" s="12" t="s">
        <v>10</v>
      </c>
      <c r="C15" s="150">
        <v>3287.75</v>
      </c>
      <c r="D15" s="5" t="str">
        <f>IF('Cover Page'!$E$31=1,Master!Q14*Master!$AE$2,IF('Cover Page'!$E$31=2,Master!Q14*Master!$AE$2,""))</f>
        <v/>
      </c>
      <c r="E15" s="150">
        <v>2662.75</v>
      </c>
      <c r="F15" s="5" t="str">
        <f>IF('Cover Page'!$E$31=1,Master!Q54*Master!$AE$2,IF('Cover Page'!$E$31=2,Master!Q54*Master!$AE$2,""))</f>
        <v/>
      </c>
      <c r="G15" s="150">
        <v>2037.75</v>
      </c>
      <c r="H15" s="7" t="str">
        <f>IF('Cover Page'!$E$31=1,Master!Q94*Master!$AE$2,IF('Cover Page'!$E$31=2,Master!Q94*Master!$AE$2,""))</f>
        <v/>
      </c>
      <c r="I15" s="146"/>
      <c r="J15" s="147"/>
      <c r="K15" s="146"/>
      <c r="L15" s="147"/>
      <c r="M15" s="146"/>
      <c r="N15" s="147"/>
      <c r="O15" s="101"/>
    </row>
    <row r="16" spans="1:15" ht="15" customHeight="1">
      <c r="A16" s="101"/>
      <c r="B16" s="12" t="s">
        <v>11</v>
      </c>
      <c r="C16" s="149">
        <v>3473</v>
      </c>
      <c r="D16" s="5" t="str">
        <f>IF('Cover Page'!$E$31=1,Master!Q15*Master!$AE$2,IF('Cover Page'!$E$31=2,Master!Q15*Master!$AE$2,""))</f>
        <v/>
      </c>
      <c r="E16" s="149">
        <v>2848</v>
      </c>
      <c r="F16" s="5" t="str">
        <f>IF('Cover Page'!$E$31=1,Master!Q55*Master!$AE$2,IF('Cover Page'!$E$31=2,Master!Q55*Master!$AE$2,""))</f>
        <v/>
      </c>
      <c r="G16" s="149">
        <v>2223</v>
      </c>
      <c r="H16" s="7" t="str">
        <f>IF('Cover Page'!$E$31=1,Master!Q95*Master!$AE$2,IF('Cover Page'!$E$31=2,Master!Q95*Master!$AE$2,""))</f>
        <v/>
      </c>
      <c r="I16" s="146"/>
      <c r="J16" s="147"/>
      <c r="K16" s="146"/>
      <c r="L16" s="147"/>
      <c r="M16" s="146"/>
      <c r="N16" s="147"/>
      <c r="O16" s="101"/>
    </row>
    <row r="17" spans="1:15" ht="15" customHeight="1">
      <c r="A17" s="101"/>
      <c r="B17" s="12" t="s">
        <v>12</v>
      </c>
      <c r="C17" s="150">
        <v>3658.25</v>
      </c>
      <c r="D17" s="5" t="str">
        <f>IF('Cover Page'!$E$31=1,Master!Q16*Master!$AE$2,IF('Cover Page'!$E$31=2,Master!Q16*Master!$AE$2,""))</f>
        <v/>
      </c>
      <c r="E17" s="150">
        <v>3033.25</v>
      </c>
      <c r="F17" s="5" t="str">
        <f>IF('Cover Page'!$E$31=1,Master!Q56*Master!$AE$2,IF('Cover Page'!$E$31=2,Master!Q56*Master!$AE$2,""))</f>
        <v/>
      </c>
      <c r="G17" s="150">
        <v>2408.25</v>
      </c>
      <c r="H17" s="7" t="str">
        <f>IF('Cover Page'!$E$31=1,Master!Q96*Master!$AE$2,IF('Cover Page'!$E$31=2,Master!Q96*Master!$AE$2,""))</f>
        <v/>
      </c>
      <c r="I17" s="146"/>
      <c r="J17" s="147"/>
      <c r="K17" s="146"/>
      <c r="L17" s="147"/>
      <c r="M17" s="146"/>
      <c r="N17" s="147"/>
      <c r="O17" s="101"/>
    </row>
    <row r="18" spans="1:15" ht="15" customHeight="1">
      <c r="A18" s="101"/>
      <c r="B18" s="12" t="s">
        <v>13</v>
      </c>
      <c r="C18" s="149">
        <v>3843.5</v>
      </c>
      <c r="D18" s="5" t="str">
        <f>IF('Cover Page'!$E$31=1,Master!Q17*Master!$AE$2,IF('Cover Page'!$E$31=2,Master!Q17*Master!$AE$2,""))</f>
        <v/>
      </c>
      <c r="E18" s="149">
        <v>3218.5</v>
      </c>
      <c r="F18" s="5" t="str">
        <f>IF('Cover Page'!$E$31=1,Master!Q57*Master!$AE$2,IF('Cover Page'!$E$31=2,Master!Q57*Master!$AE$2,""))</f>
        <v/>
      </c>
      <c r="G18" s="149">
        <v>2593.5</v>
      </c>
      <c r="H18" s="7" t="str">
        <f>IF('Cover Page'!$E$31=1,Master!Q97*Master!$AE$2,IF('Cover Page'!$E$31=2,Master!Q97*Master!$AE$2,""))</f>
        <v/>
      </c>
      <c r="I18" s="146"/>
      <c r="J18" s="147"/>
      <c r="K18" s="146"/>
      <c r="L18" s="147"/>
      <c r="M18" s="146"/>
      <c r="N18" s="147"/>
      <c r="O18" s="101"/>
    </row>
    <row r="19" spans="1:15" ht="15" customHeight="1">
      <c r="A19" s="101"/>
      <c r="B19" s="12" t="s">
        <v>14</v>
      </c>
      <c r="C19" s="150">
        <v>4028.75</v>
      </c>
      <c r="D19" s="5" t="str">
        <f>IF('Cover Page'!$E$31=1,Master!Q18*Master!$AE$2,IF('Cover Page'!$E$31=2,Master!Q18*Master!$AE$2,""))</f>
        <v/>
      </c>
      <c r="E19" s="150">
        <v>3403.75</v>
      </c>
      <c r="F19" s="5" t="str">
        <f>IF('Cover Page'!$E$31=1,Master!Q58*Master!$AE$2,IF('Cover Page'!$E$31=2,Master!Q58*Master!$AE$2,""))</f>
        <v/>
      </c>
      <c r="G19" s="150">
        <v>2778.75</v>
      </c>
      <c r="H19" s="7" t="str">
        <f>IF('Cover Page'!$E$31=1,Master!Q98*Master!$AE$2,IF('Cover Page'!$E$31=2,Master!Q98*Master!$AE$2,""))</f>
        <v/>
      </c>
      <c r="I19" s="146"/>
      <c r="J19" s="147"/>
      <c r="K19" s="146"/>
      <c r="L19" s="147"/>
      <c r="M19" s="146"/>
      <c r="N19" s="147"/>
      <c r="O19" s="101"/>
    </row>
    <row r="20" spans="1:15" ht="15" customHeight="1">
      <c r="A20" s="101"/>
      <c r="B20" s="12" t="s">
        <v>15</v>
      </c>
      <c r="C20" s="149">
        <v>4214</v>
      </c>
      <c r="D20" s="5" t="str">
        <f>IF('Cover Page'!$E$31=1,Master!Q19*Master!$AE$2,IF('Cover Page'!$E$31=2,Master!Q19*Master!$AE$2,""))</f>
        <v/>
      </c>
      <c r="E20" s="149">
        <v>3589</v>
      </c>
      <c r="F20" s="5" t="str">
        <f>IF('Cover Page'!$E$31=1,Master!Q59*Master!$AE$2,IF('Cover Page'!$E$31=2,Master!Q59*Master!$AE$2,""))</f>
        <v/>
      </c>
      <c r="G20" s="149">
        <v>2964</v>
      </c>
      <c r="H20" s="7" t="str">
        <f>IF('Cover Page'!$E$31=1,Master!Q99*Master!$AE$2,IF('Cover Page'!$E$31=2,Master!Q99*Master!$AE$2,""))</f>
        <v/>
      </c>
      <c r="I20" s="146"/>
      <c r="J20" s="147"/>
      <c r="K20" s="146"/>
      <c r="L20" s="147"/>
      <c r="M20" s="146"/>
      <c r="N20" s="147"/>
      <c r="O20" s="101"/>
    </row>
    <row r="21" spans="1:15" ht="15" customHeight="1">
      <c r="A21" s="101"/>
      <c r="B21" s="12" t="s">
        <v>16</v>
      </c>
      <c r="C21" s="150">
        <v>4399.25</v>
      </c>
      <c r="D21" s="5" t="str">
        <f>IF('Cover Page'!$E$31=1,Master!Q20*Master!$AE$2,IF('Cover Page'!$E$31=2,Master!Q20*Master!$AE$2,""))</f>
        <v/>
      </c>
      <c r="E21" s="150">
        <v>3774.25</v>
      </c>
      <c r="F21" s="5" t="str">
        <f>IF('Cover Page'!$E$31=1,Master!Q60*Master!$AE$2,IF('Cover Page'!$E$31=2,Master!Q60*Master!$AE$2,""))</f>
        <v/>
      </c>
      <c r="G21" s="150">
        <v>3149.25</v>
      </c>
      <c r="H21" s="7" t="str">
        <f>IF('Cover Page'!$E$31=1,Master!Q100*Master!$AE$2,IF('Cover Page'!$E$31=2,Master!Q100*Master!$AE$2,""))</f>
        <v/>
      </c>
      <c r="I21" s="146"/>
      <c r="J21" s="147"/>
      <c r="K21" s="146"/>
      <c r="L21" s="147"/>
      <c r="M21" s="146"/>
      <c r="N21" s="147"/>
      <c r="O21" s="101"/>
    </row>
    <row r="22" spans="1:15" ht="15" customHeight="1">
      <c r="A22" s="101"/>
      <c r="B22" s="12" t="s">
        <v>17</v>
      </c>
      <c r="C22" s="149">
        <v>4584.5</v>
      </c>
      <c r="D22" s="5" t="str">
        <f>IF('Cover Page'!$E$31=1,Master!Q21*Master!$AE$2,IF('Cover Page'!$E$31=2,Master!Q21*Master!$AE$2,""))</f>
        <v/>
      </c>
      <c r="E22" s="149">
        <v>3959.5</v>
      </c>
      <c r="F22" s="5" t="str">
        <f>IF('Cover Page'!$E$31=1,Master!Q61*Master!$AE$2,IF('Cover Page'!$E$31=2,Master!Q61*Master!$AE$2,""))</f>
        <v/>
      </c>
      <c r="G22" s="149">
        <v>3334.5</v>
      </c>
      <c r="H22" s="7" t="str">
        <f>IF('Cover Page'!$E$31=1,Master!Q101*Master!$AE$2,IF('Cover Page'!$E$31=2,Master!Q101*Master!$AE$2,""))</f>
        <v/>
      </c>
      <c r="I22" s="146"/>
      <c r="J22" s="147"/>
      <c r="K22" s="146"/>
      <c r="L22" s="147"/>
      <c r="M22" s="146"/>
      <c r="N22" s="147"/>
      <c r="O22" s="101"/>
    </row>
    <row r="23" spans="1:15" ht="15" customHeight="1">
      <c r="A23" s="101"/>
      <c r="B23" s="12" t="s">
        <v>18</v>
      </c>
      <c r="C23" s="150">
        <v>4769.75</v>
      </c>
      <c r="D23" s="5" t="str">
        <f>IF('Cover Page'!$E$31=1,Master!Q22*Master!$AE$2,IF('Cover Page'!$E$31=2,Master!Q22*Master!$AE$2,""))</f>
        <v/>
      </c>
      <c r="E23" s="150">
        <v>4144.75</v>
      </c>
      <c r="F23" s="5" t="str">
        <f>IF('Cover Page'!$E$31=1,Master!Q62*Master!$AE$2,IF('Cover Page'!$E$31=2,Master!Q62*Master!$AE$2,""))</f>
        <v/>
      </c>
      <c r="G23" s="150">
        <v>3519.75</v>
      </c>
      <c r="H23" s="7" t="str">
        <f>IF('Cover Page'!$E$31=1,Master!Q102*Master!$AE$2,IF('Cover Page'!$E$31=2,Master!Q102*Master!$AE$2,""))</f>
        <v/>
      </c>
      <c r="I23" s="146"/>
      <c r="J23" s="147"/>
      <c r="K23" s="146"/>
      <c r="L23" s="147"/>
      <c r="M23" s="146"/>
      <c r="N23" s="147"/>
      <c r="O23" s="101"/>
    </row>
    <row r="24" spans="1:15" ht="15" customHeight="1">
      <c r="A24" s="101"/>
      <c r="B24" s="12" t="s">
        <v>19</v>
      </c>
      <c r="C24" s="149">
        <v>4955</v>
      </c>
      <c r="D24" s="5" t="str">
        <f>IF('Cover Page'!$E$31=1,Master!Q23*Master!$AE$2,IF('Cover Page'!$E$31=2,Master!Q23*Master!$AE$2,""))</f>
        <v/>
      </c>
      <c r="E24" s="149">
        <v>4330</v>
      </c>
      <c r="F24" s="5" t="str">
        <f>IF('Cover Page'!$E$31=1,Master!Q63*Master!$AE$2,IF('Cover Page'!$E$31=2,Master!Q63*Master!$AE$2,""))</f>
        <v/>
      </c>
      <c r="G24" s="149">
        <v>3705</v>
      </c>
      <c r="H24" s="7" t="str">
        <f>IF('Cover Page'!$E$31=1,Master!Q103*Master!$AE$2,IF('Cover Page'!$E$31=2,Master!Q103*Master!$AE$2,""))</f>
        <v/>
      </c>
      <c r="I24" s="146"/>
      <c r="J24" s="147"/>
      <c r="K24" s="146"/>
      <c r="L24" s="147"/>
      <c r="M24" s="146"/>
      <c r="N24" s="147"/>
      <c r="O24" s="101"/>
    </row>
    <row r="25" spans="1:15" ht="15" customHeight="1">
      <c r="A25" s="101"/>
      <c r="B25" s="12" t="s">
        <v>20</v>
      </c>
      <c r="C25" s="150">
        <v>5140.25</v>
      </c>
      <c r="D25" s="5" t="str">
        <f>IF('Cover Page'!$E$31=1,Master!Q24*Master!$AE$2,IF('Cover Page'!$E$31=2,Master!Q24*Master!$AE$2,""))</f>
        <v/>
      </c>
      <c r="E25" s="150">
        <v>4515.25</v>
      </c>
      <c r="F25" s="5" t="str">
        <f>IF('Cover Page'!$E$31=1,Master!Q64*Master!$AE$2,IF('Cover Page'!$E$31=2,Master!Q64*Master!$AE$2,""))</f>
        <v/>
      </c>
      <c r="G25" s="150">
        <v>3890.25</v>
      </c>
      <c r="H25" s="7" t="str">
        <f>IF('Cover Page'!$E$31=1,Master!Q104*Master!$AE$2,IF('Cover Page'!$E$31=2,Master!Q104*Master!$AE$2,""))</f>
        <v/>
      </c>
      <c r="I25" s="146"/>
      <c r="J25" s="147"/>
      <c r="K25" s="146"/>
      <c r="L25" s="147"/>
      <c r="M25" s="146"/>
      <c r="N25" s="147"/>
      <c r="O25" s="101"/>
    </row>
    <row r="26" spans="1:15" ht="15" customHeight="1">
      <c r="A26" s="101"/>
      <c r="B26" s="12" t="s">
        <v>21</v>
      </c>
      <c r="C26" s="149">
        <v>5325.5</v>
      </c>
      <c r="D26" s="5" t="str">
        <f>IF('Cover Page'!$E$31=1,Master!Q25*Master!$AE$2,IF('Cover Page'!$E$31=2,Master!Q25*Master!$AE$2,""))</f>
        <v/>
      </c>
      <c r="E26" s="149">
        <v>4700.5</v>
      </c>
      <c r="F26" s="5" t="str">
        <f>IF('Cover Page'!$E$31=1,Master!Q65*Master!$AE$2,IF('Cover Page'!$E$31=2,Master!Q65*Master!$AE$2,""))</f>
        <v/>
      </c>
      <c r="G26" s="149">
        <v>4075.5</v>
      </c>
      <c r="H26" s="7" t="str">
        <f>IF('Cover Page'!$E$31=1,Master!Q105*Master!$AE$2,IF('Cover Page'!$E$31=2,Master!Q105*Master!$AE$2,""))</f>
        <v/>
      </c>
      <c r="I26" s="146"/>
      <c r="J26" s="147"/>
      <c r="K26" s="146"/>
      <c r="L26" s="147"/>
      <c r="M26" s="146"/>
      <c r="N26" s="147"/>
      <c r="O26" s="101"/>
    </row>
    <row r="27" spans="1:15" ht="15" customHeight="1">
      <c r="A27" s="101"/>
      <c r="B27" s="12" t="s">
        <v>22</v>
      </c>
      <c r="C27" s="150">
        <v>5510.75</v>
      </c>
      <c r="D27" s="5" t="str">
        <f>IF('Cover Page'!$E$31=1,Master!Q26*Master!$AE$2,IF('Cover Page'!$E$31=2,Master!Q26*Master!$AE$2,""))</f>
        <v/>
      </c>
      <c r="E27" s="150">
        <v>4885.75</v>
      </c>
      <c r="F27" s="5" t="str">
        <f>IF('Cover Page'!$E$31=1,Master!Q66*Master!$AE$2,IF('Cover Page'!$E$31=2,Master!Q66*Master!$AE$2,""))</f>
        <v/>
      </c>
      <c r="G27" s="150">
        <v>4260.75</v>
      </c>
      <c r="H27" s="7" t="str">
        <f>IF('Cover Page'!$E$31=1,Master!Q106*Master!$AE$2,IF('Cover Page'!$E$31=2,Master!Q106*Master!$AE$2,""))</f>
        <v/>
      </c>
      <c r="I27" s="146"/>
      <c r="J27" s="147"/>
      <c r="K27" s="146"/>
      <c r="L27" s="147"/>
      <c r="M27" s="146"/>
      <c r="N27" s="147"/>
      <c r="O27" s="101"/>
    </row>
    <row r="28" spans="1:15" ht="15" customHeight="1">
      <c r="A28" s="101"/>
      <c r="B28" s="12" t="s">
        <v>23</v>
      </c>
      <c r="C28" s="149">
        <v>5696</v>
      </c>
      <c r="D28" s="5" t="str">
        <f>IF('Cover Page'!$E$31=1,Master!Q27*Master!$AE$2,IF('Cover Page'!$E$31=2,Master!Q27*Master!$AE$2,""))</f>
        <v/>
      </c>
      <c r="E28" s="149">
        <v>5071</v>
      </c>
      <c r="F28" s="5" t="str">
        <f>IF('Cover Page'!$E$31=1,Master!Q67*Master!$AE$2,IF('Cover Page'!$E$31=2,Master!Q67*Master!$AE$2,""))</f>
        <v/>
      </c>
      <c r="G28" s="149">
        <v>4446</v>
      </c>
      <c r="H28" s="7" t="str">
        <f>IF('Cover Page'!$E$31=1,Master!Q107*Master!$AE$2,IF('Cover Page'!$E$31=2,Master!Q107*Master!$AE$2,""))</f>
        <v/>
      </c>
      <c r="I28" s="146"/>
      <c r="J28" s="147"/>
      <c r="K28" s="146"/>
      <c r="L28" s="147"/>
      <c r="M28" s="146"/>
      <c r="N28" s="147"/>
      <c r="O28" s="101"/>
    </row>
    <row r="29" spans="1:15" ht="15" customHeight="1">
      <c r="A29" s="101"/>
      <c r="B29" s="12" t="s">
        <v>24</v>
      </c>
      <c r="C29" s="150">
        <v>5881.25</v>
      </c>
      <c r="D29" s="5" t="str">
        <f>IF('Cover Page'!$E$31=1,Master!Q28*Master!$AE$2,IF('Cover Page'!$E$31=2,Master!Q28*Master!$AE$2,""))</f>
        <v/>
      </c>
      <c r="E29" s="150">
        <v>5256.25</v>
      </c>
      <c r="F29" s="5" t="str">
        <f>IF('Cover Page'!$E$31=1,Master!Q68*Master!$AE$2,IF('Cover Page'!$E$31=2,Master!Q68*Master!$AE$2,""))</f>
        <v/>
      </c>
      <c r="G29" s="150">
        <v>4631.25</v>
      </c>
      <c r="H29" s="7" t="str">
        <f>IF('Cover Page'!$E$31=1,Master!Q108*Master!$AE$2,IF('Cover Page'!$E$31=2,Master!Q108*Master!$AE$2,""))</f>
        <v/>
      </c>
      <c r="I29" s="146"/>
      <c r="J29" s="147"/>
      <c r="K29" s="146"/>
      <c r="L29" s="147"/>
      <c r="M29" s="146"/>
      <c r="N29" s="147"/>
      <c r="O29" s="101"/>
    </row>
    <row r="30" spans="1:15" ht="15" customHeight="1">
      <c r="A30" s="101"/>
      <c r="B30" s="12" t="s">
        <v>25</v>
      </c>
      <c r="C30" s="149">
        <v>6066.5</v>
      </c>
      <c r="D30" s="5" t="str">
        <f>IF('Cover Page'!$E$31=1,Master!Q29*Master!$AE$2,IF('Cover Page'!$E$31=2,Master!Q29*Master!$AE$2,""))</f>
        <v/>
      </c>
      <c r="E30" s="149">
        <v>5441.5</v>
      </c>
      <c r="F30" s="5" t="str">
        <f>IF('Cover Page'!$E$31=1,Master!Q69*Master!$AE$2,IF('Cover Page'!$E$31=2,Master!Q69*Master!$AE$2,""))</f>
        <v/>
      </c>
      <c r="G30" s="149">
        <v>4816.5</v>
      </c>
      <c r="H30" s="7" t="str">
        <f>IF('Cover Page'!$E$31=1,Master!Q109*Master!$AE$2,IF('Cover Page'!$E$31=2,Master!Q109*Master!$AE$2,""))</f>
        <v/>
      </c>
      <c r="I30" s="146"/>
      <c r="J30" s="147"/>
      <c r="K30" s="146"/>
      <c r="L30" s="147"/>
      <c r="M30" s="146"/>
      <c r="N30" s="147"/>
      <c r="O30" s="101"/>
    </row>
    <row r="31" spans="1:15" ht="15" customHeight="1">
      <c r="A31" s="101"/>
      <c r="B31" s="12" t="s">
        <v>26</v>
      </c>
      <c r="C31" s="150">
        <v>6251.75</v>
      </c>
      <c r="D31" s="5" t="str">
        <f>IF('Cover Page'!$E$31=1,Master!Q30*Master!$AE$2,IF('Cover Page'!$E$31=2,Master!Q30*Master!$AE$2,""))</f>
        <v/>
      </c>
      <c r="E31" s="150">
        <v>5626.75</v>
      </c>
      <c r="F31" s="5" t="str">
        <f>IF('Cover Page'!$E$31=1,Master!Q70*Master!$AE$2,IF('Cover Page'!$E$31=2,Master!Q70*Master!$AE$2,""))</f>
        <v/>
      </c>
      <c r="G31" s="150">
        <v>5001.75</v>
      </c>
      <c r="H31" s="7" t="str">
        <f>IF('Cover Page'!$E$31=1,Master!Q110*Master!$AE$2,IF('Cover Page'!$E$31=2,Master!Q110*Master!$AE$2,""))</f>
        <v/>
      </c>
      <c r="I31" s="146"/>
      <c r="J31" s="147"/>
      <c r="K31" s="146"/>
      <c r="L31" s="147"/>
      <c r="M31" s="146"/>
      <c r="N31" s="147"/>
      <c r="O31" s="101"/>
    </row>
    <row r="32" spans="1:15" ht="15" customHeight="1">
      <c r="A32" s="101"/>
      <c r="B32" s="12" t="s">
        <v>27</v>
      </c>
      <c r="C32" s="149">
        <v>6437</v>
      </c>
      <c r="D32" s="5" t="str">
        <f>IF('Cover Page'!$E$31=1,Master!Q31*Master!$AE$2,IF('Cover Page'!$E$31=2,Master!Q31*Master!$AE$2,""))</f>
        <v/>
      </c>
      <c r="E32" s="149">
        <v>5812</v>
      </c>
      <c r="F32" s="5" t="str">
        <f>IF('Cover Page'!$E$31=1,Master!Q71*Master!$AE$2,IF('Cover Page'!$E$31=2,Master!Q71*Master!$AE$2,""))</f>
        <v/>
      </c>
      <c r="G32" s="149">
        <v>5187</v>
      </c>
      <c r="H32" s="7" t="str">
        <f>IF('Cover Page'!$E$31=1,Master!Q111*Master!$AE$2,IF('Cover Page'!$E$31=2,Master!Q111*Master!$AE$2,""))</f>
        <v/>
      </c>
      <c r="I32" s="146"/>
      <c r="J32" s="147"/>
      <c r="K32" s="146"/>
      <c r="L32" s="147"/>
      <c r="M32" s="146"/>
      <c r="N32" s="147"/>
      <c r="O32" s="101"/>
    </row>
    <row r="33" spans="1:22" ht="15" customHeight="1">
      <c r="A33" s="101"/>
      <c r="B33" s="12" t="s">
        <v>28</v>
      </c>
      <c r="C33" s="150">
        <v>6622.25</v>
      </c>
      <c r="D33" s="5" t="str">
        <f>IF('Cover Page'!$E$31=1,Master!Q32*Master!$AE$2,IF('Cover Page'!$E$31=2,Master!Q32*Master!$AE$2,""))</f>
        <v/>
      </c>
      <c r="E33" s="150">
        <v>5997.25</v>
      </c>
      <c r="F33" s="5" t="str">
        <f>IF('Cover Page'!$E$31=1,Master!Q72*Master!$AE$2,IF('Cover Page'!$E$31=2,Master!Q72*Master!$AE$2,""))</f>
        <v/>
      </c>
      <c r="G33" s="150">
        <v>5372.25</v>
      </c>
      <c r="H33" s="7" t="str">
        <f>IF('Cover Page'!$E$31=1,Master!Q112*Master!$AE$2,IF('Cover Page'!$E$31=2,Master!Q112*Master!$AE$2,""))</f>
        <v/>
      </c>
      <c r="I33" s="146"/>
      <c r="J33" s="147"/>
      <c r="K33" s="146"/>
      <c r="L33" s="147"/>
      <c r="M33" s="146"/>
      <c r="N33" s="147"/>
      <c r="O33" s="101"/>
    </row>
    <row r="34" spans="1:22" ht="15" customHeight="1">
      <c r="A34" s="101"/>
      <c r="B34" s="12" t="s">
        <v>29</v>
      </c>
      <c r="C34" s="149">
        <v>6807.5</v>
      </c>
      <c r="D34" s="5" t="str">
        <f>IF('Cover Page'!$E$31=1,Master!Q33*Master!$AE$2,IF('Cover Page'!$E$31=2,Master!Q33*Master!$AE$2,""))</f>
        <v/>
      </c>
      <c r="E34" s="149">
        <v>6182.5</v>
      </c>
      <c r="F34" s="5" t="str">
        <f>IF('Cover Page'!$E$31=1,Master!Q73*Master!$AE$2,IF('Cover Page'!$E$31=2,Master!Q73*Master!$AE$2,""))</f>
        <v/>
      </c>
      <c r="G34" s="149">
        <v>5557.5</v>
      </c>
      <c r="H34" s="7" t="str">
        <f>IF('Cover Page'!$E$31=1,Master!Q113*Master!$AE$2,IF('Cover Page'!$E$31=2,Master!Q113*Master!$AE$2,""))</f>
        <v/>
      </c>
      <c r="I34" s="146"/>
      <c r="J34" s="147"/>
      <c r="K34" s="146"/>
      <c r="L34" s="147"/>
      <c r="M34" s="146"/>
      <c r="N34" s="147"/>
      <c r="O34" s="101"/>
    </row>
    <row r="35" spans="1:22" ht="15" customHeight="1">
      <c r="A35" s="101"/>
      <c r="B35" s="12" t="s">
        <v>30</v>
      </c>
      <c r="C35" s="150">
        <v>6992.75</v>
      </c>
      <c r="D35" s="5" t="str">
        <f>IF('Cover Page'!$E$31=1,Master!Q34*Master!$AE$2,IF('Cover Page'!$E$31=2,Master!Q34*Master!$AE$2,""))</f>
        <v/>
      </c>
      <c r="E35" s="150">
        <v>6367.75</v>
      </c>
      <c r="F35" s="5" t="str">
        <f>IF('Cover Page'!$E$31=1,Master!Q74*Master!$AE$2,IF('Cover Page'!$E$31=2,Master!Q74*Master!$AE$2,""))</f>
        <v/>
      </c>
      <c r="G35" s="150">
        <v>5742.75</v>
      </c>
      <c r="H35" s="7" t="str">
        <f>IF('Cover Page'!$E$31=1,Master!Q114*Master!$AE$2,IF('Cover Page'!$E$31=2,Master!Q114*Master!$AE$2,""))</f>
        <v/>
      </c>
      <c r="I35" s="146"/>
      <c r="J35" s="147"/>
      <c r="K35" s="146"/>
      <c r="L35" s="147"/>
      <c r="M35" s="146"/>
      <c r="N35" s="147"/>
      <c r="O35" s="101"/>
    </row>
    <row r="36" spans="1:22" ht="15" customHeight="1">
      <c r="A36" s="101"/>
      <c r="B36" s="12" t="s">
        <v>31</v>
      </c>
      <c r="C36" s="149">
        <v>7178</v>
      </c>
      <c r="D36" s="5" t="str">
        <f>IF('Cover Page'!$E$31=1,Master!Q35*Master!$AE$2,IF('Cover Page'!$E$31=2,Master!Q35*Master!$AE$2,""))</f>
        <v/>
      </c>
      <c r="E36" s="149">
        <v>6553</v>
      </c>
      <c r="F36" s="5" t="str">
        <f>IF('Cover Page'!$E$31=1,Master!Q75*Master!$AE$2,IF('Cover Page'!$E$31=2,Master!Q75*Master!$AE$2,""))</f>
        <v/>
      </c>
      <c r="G36" s="149">
        <v>5928</v>
      </c>
      <c r="H36" s="7" t="str">
        <f>IF('Cover Page'!$E$31=1,Master!Q115*Master!$AE$2,IF('Cover Page'!$E$31=2,Master!Q115*Master!$AE$2,""))</f>
        <v/>
      </c>
      <c r="I36" s="146"/>
      <c r="J36" s="147"/>
      <c r="K36" s="146"/>
      <c r="L36" s="147"/>
      <c r="M36" s="146"/>
      <c r="N36" s="147"/>
      <c r="O36" s="101"/>
    </row>
    <row r="37" spans="1:22" ht="15" customHeight="1">
      <c r="A37" s="101"/>
      <c r="B37" s="12" t="s">
        <v>32</v>
      </c>
      <c r="C37" s="150">
        <v>7363.25</v>
      </c>
      <c r="D37" s="5" t="str">
        <f>IF('Cover Page'!$E$31=1,Master!Q36*Master!$AE$2,IF('Cover Page'!$E$31=2,Master!Q36*Master!$AE$2,""))</f>
        <v/>
      </c>
      <c r="E37" s="150">
        <v>6738.25</v>
      </c>
      <c r="F37" s="5" t="str">
        <f>IF('Cover Page'!$E$31=1,Master!Q76*Master!$AE$2,IF('Cover Page'!$E$31=2,Master!Q76*Master!$AE$2,""))</f>
        <v/>
      </c>
      <c r="G37" s="150">
        <v>6113.25</v>
      </c>
      <c r="H37" s="7" t="str">
        <f>IF('Cover Page'!$E$31=1,Master!Q116*Master!$AE$2,IF('Cover Page'!$E$31=2,Master!Q116*Master!$AE$2,""))</f>
        <v/>
      </c>
      <c r="I37" s="146"/>
      <c r="J37" s="147"/>
      <c r="K37" s="146"/>
      <c r="L37" s="147"/>
      <c r="M37" s="146"/>
      <c r="N37" s="147"/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149">
        <v>7548.5</v>
      </c>
      <c r="D38" s="5" t="str">
        <f>IF('Cover Page'!$E$31=1,Master!Q37*Master!$AE$2,IF('Cover Page'!$E$31=2,Master!Q37*Master!$AE$2,""))</f>
        <v/>
      </c>
      <c r="E38" s="149">
        <v>6923.5</v>
      </c>
      <c r="F38" s="5" t="str">
        <f>IF('Cover Page'!$E$31=1,Master!Q77*Master!$AE$2,IF('Cover Page'!$E$31=2,Master!Q77*Master!$AE$2,""))</f>
        <v/>
      </c>
      <c r="G38" s="149">
        <v>6298.5</v>
      </c>
      <c r="H38" s="7" t="str">
        <f>IF('Cover Page'!$E$31=1,Master!Q117*Master!$AE$2,IF('Cover Page'!$E$31=2,Master!Q117*Master!$AE$2,""))</f>
        <v/>
      </c>
      <c r="I38" s="146"/>
      <c r="J38" s="147"/>
      <c r="K38" s="146"/>
      <c r="L38" s="147"/>
      <c r="M38" s="146"/>
      <c r="N38" s="147"/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1">
        <v>7733.75</v>
      </c>
      <c r="D39" s="5" t="str">
        <f>IF('Cover Page'!$E$31=1,Master!Q38*Master!$AE$2,IF('Cover Page'!$E$31=2,Master!Q38*Master!$AE$2,""))</f>
        <v/>
      </c>
      <c r="E39" s="151">
        <v>7108.75</v>
      </c>
      <c r="F39" s="5" t="str">
        <f>IF('Cover Page'!$E$31=1,Master!Q78*Master!$AE$2,IF('Cover Page'!$E$31=2,Master!Q78*Master!$AE$2,""))</f>
        <v/>
      </c>
      <c r="G39" s="151">
        <v>6483.75</v>
      </c>
      <c r="H39" s="7" t="str">
        <f>IF('Cover Page'!$E$31=1,Master!Q118*Master!$AE$2,IF('Cover Page'!$E$31=2,Master!Q118*Master!$AE$2,""))</f>
        <v/>
      </c>
      <c r="I39" s="146"/>
      <c r="J39" s="147"/>
      <c r="K39" s="146"/>
      <c r="L39" s="147"/>
      <c r="M39" s="146"/>
      <c r="N39" s="147"/>
      <c r="O39" s="125"/>
      <c r="P39" s="14"/>
      <c r="Q39" s="14"/>
      <c r="R39" s="14"/>
      <c r="S39" s="14"/>
      <c r="T39" s="14"/>
      <c r="U39" s="14"/>
      <c r="V39" s="14"/>
    </row>
    <row r="40" spans="1:22" ht="15" customHeight="1">
      <c r="A40" s="101"/>
      <c r="B40" s="12" t="s">
        <v>562</v>
      </c>
      <c r="C40" s="149">
        <v>7919</v>
      </c>
      <c r="D40" s="5" t="str">
        <f>IF('Cover Page'!$E$31=1,Master!Q39*Master!$AE$2,IF('Cover Page'!$E$31=2,Master!Q39*Master!$AE$2,""))</f>
        <v/>
      </c>
      <c r="E40" s="149">
        <v>7294</v>
      </c>
      <c r="F40" s="5" t="str">
        <f>IF('Cover Page'!$E$31=1,Master!Q79*Master!$AE$2,IF('Cover Page'!$E$31=2,Master!Q79*Master!$AE$2,""))</f>
        <v/>
      </c>
      <c r="G40" s="149">
        <v>6669</v>
      </c>
      <c r="H40" s="7" t="str">
        <f>IF('Cover Page'!$E$31=1,Master!Q119*Master!$AE$2,IF('Cover Page'!$E$31=2,Master!Q119*Master!$AE$2,""))</f>
        <v/>
      </c>
      <c r="I40" s="146"/>
      <c r="J40" s="147"/>
      <c r="K40" s="146"/>
      <c r="L40" s="147"/>
      <c r="M40" s="146"/>
      <c r="N40" s="147"/>
      <c r="O40" s="125"/>
      <c r="P40" s="14"/>
      <c r="Q40" s="14"/>
      <c r="R40" s="14"/>
      <c r="S40" s="14"/>
      <c r="T40" s="14"/>
      <c r="U40" s="14"/>
      <c r="V40" s="14"/>
    </row>
    <row r="41" spans="1:22" ht="15" customHeight="1" thickBot="1">
      <c r="A41" s="101"/>
      <c r="B41" s="13" t="s">
        <v>563</v>
      </c>
      <c r="C41" s="151">
        <v>8104.25</v>
      </c>
      <c r="D41" s="5" t="str">
        <f>IF('Cover Page'!$E$31=1,Master!Q40*Master!$AE$2,IF('Cover Page'!$E$31=2,Master!Q40*Master!$AE$2,""))</f>
        <v/>
      </c>
      <c r="E41" s="151">
        <v>7479.25</v>
      </c>
      <c r="F41" s="5" t="str">
        <f>IF('Cover Page'!$E$31=1,Master!Q80*Master!$AE$2,IF('Cover Page'!$E$31=2,Master!Q80*Master!$AE$2,""))</f>
        <v/>
      </c>
      <c r="G41" s="151">
        <v>6854.25</v>
      </c>
      <c r="H41" s="7" t="str">
        <f>IF('Cover Page'!$E$31=1,Master!Q120*Master!$AE$2,IF('Cover Page'!$E$31=2,Master!Q120*Master!$AE$2,""))</f>
        <v/>
      </c>
      <c r="I41" s="146"/>
      <c r="J41" s="147"/>
      <c r="K41" s="146"/>
      <c r="L41" s="147"/>
      <c r="M41" s="146"/>
      <c r="N41" s="147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12" t="s">
        <v>566</v>
      </c>
      <c r="C42" s="149">
        <v>8289.5</v>
      </c>
      <c r="D42" s="5" t="str">
        <f>IF('Cover Page'!$E$31=1,Master!Q41*Master!$AE$2,IF('Cover Page'!$E$31=2,Master!Q41*Master!$AE$2,""))</f>
        <v/>
      </c>
      <c r="E42" s="149">
        <v>7664.5</v>
      </c>
      <c r="F42" s="5" t="str">
        <f>IF('Cover Page'!$E$31=1,Master!Q81*Master!$AE$2,IF('Cover Page'!$E$31=2,Master!Q81*Master!$AE$2,""))</f>
        <v/>
      </c>
      <c r="G42" s="149">
        <v>7039.5</v>
      </c>
      <c r="H42" s="7" t="str">
        <f>IF('Cover Page'!$E$31=1,Master!Q121*Master!$AE$2,IF('Cover Page'!$E$31=2,Master!Q121*Master!$AE$2,""))</f>
        <v/>
      </c>
      <c r="I42" s="146"/>
      <c r="J42" s="147"/>
      <c r="K42" s="146"/>
      <c r="L42" s="147"/>
      <c r="M42" s="146"/>
      <c r="N42" s="147"/>
      <c r="O42" s="125"/>
      <c r="P42" s="14"/>
      <c r="Q42" s="14"/>
      <c r="R42" s="14"/>
      <c r="S42" s="14"/>
      <c r="T42" s="14"/>
      <c r="U42" s="14"/>
      <c r="V42" s="14"/>
    </row>
    <row r="43" spans="1:22" ht="15" customHeight="1" thickBot="1">
      <c r="A43" s="101"/>
      <c r="B43" s="13" t="s">
        <v>567</v>
      </c>
      <c r="C43" s="151">
        <v>8474.75</v>
      </c>
      <c r="D43" s="5" t="str">
        <f>IF('Cover Page'!$E$31=1,Master!Q42*Master!$AE$2,IF('Cover Page'!$E$31=2,Master!Q42*Master!$AE$2,""))</f>
        <v/>
      </c>
      <c r="E43" s="151">
        <v>7849.75</v>
      </c>
      <c r="F43" s="5" t="str">
        <f>IF('Cover Page'!$E$31=1,Master!Q82*Master!$AE$2,IF('Cover Page'!$E$31=2,Master!Q82*Master!$AE$2,""))</f>
        <v/>
      </c>
      <c r="G43" s="151">
        <v>7224.75</v>
      </c>
      <c r="H43" s="7" t="str">
        <f>IF('Cover Page'!$E$31=1,Master!Q122*Master!$AE$2,IF('Cover Page'!$E$31=2,Master!Q122*Master!$AE$2,""))</f>
        <v/>
      </c>
      <c r="I43" s="146"/>
      <c r="J43" s="147"/>
      <c r="K43" s="146"/>
      <c r="L43" s="147"/>
      <c r="M43" s="146"/>
      <c r="N43" s="147"/>
      <c r="O43" s="125"/>
      <c r="P43" s="14"/>
      <c r="Q43" s="14"/>
      <c r="R43" s="14"/>
      <c r="S43" s="14"/>
      <c r="T43" s="14"/>
      <c r="U43" s="14"/>
      <c r="V43" s="14"/>
    </row>
    <row r="44" spans="1:22" ht="13.05" customHeight="1" thickBo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25"/>
      <c r="P44" s="14"/>
      <c r="Q44" s="14"/>
      <c r="R44" s="14"/>
      <c r="S44" s="14"/>
      <c r="T44" s="14"/>
      <c r="U44" s="14"/>
      <c r="V44" s="14"/>
    </row>
    <row r="45" spans="1:22" ht="15.6">
      <c r="A45" s="101"/>
      <c r="B45" s="257" t="s">
        <v>537</v>
      </c>
      <c r="C45" s="258"/>
      <c r="D45" s="258"/>
      <c r="E45" s="259"/>
      <c r="F45" s="255" t="s">
        <v>41</v>
      </c>
      <c r="G45" s="256"/>
      <c r="H45" s="101"/>
      <c r="I45" s="269" t="s">
        <v>539</v>
      </c>
      <c r="J45" s="270"/>
      <c r="K45" s="270"/>
      <c r="L45" s="271"/>
      <c r="M45" s="255" t="s">
        <v>41</v>
      </c>
      <c r="N45" s="256"/>
      <c r="O45" s="125"/>
      <c r="P45" s="14"/>
      <c r="Q45" s="14"/>
      <c r="R45" s="14"/>
      <c r="S45" s="14"/>
      <c r="T45" s="14"/>
      <c r="U45" s="14"/>
      <c r="V45" s="14"/>
    </row>
    <row r="46" spans="1:22" ht="15" customHeight="1">
      <c r="A46" s="101"/>
      <c r="B46" s="260" t="s">
        <v>43</v>
      </c>
      <c r="C46" s="261"/>
      <c r="D46" s="261"/>
      <c r="E46" s="262"/>
      <c r="F46" s="290">
        <f>(Master!AA24)*Master!$AE$2</f>
        <v>24286</v>
      </c>
      <c r="G46" s="291"/>
      <c r="H46" s="101"/>
      <c r="I46" s="260" t="s">
        <v>544</v>
      </c>
      <c r="J46" s="261"/>
      <c r="K46" s="261"/>
      <c r="L46" s="262"/>
      <c r="M46" s="290">
        <f>(Master!AE24)*Master!$AE$2</f>
        <v>864</v>
      </c>
      <c r="N46" s="291"/>
      <c r="O46" s="125"/>
      <c r="P46" s="14"/>
      <c r="Q46" s="14"/>
      <c r="R46" s="14"/>
      <c r="S46" s="14"/>
      <c r="T46" s="14"/>
      <c r="U46" s="14"/>
      <c r="V46" s="14"/>
    </row>
    <row r="47" spans="1:22" ht="15" customHeight="1">
      <c r="A47" s="101"/>
      <c r="B47" s="263" t="s">
        <v>75</v>
      </c>
      <c r="C47" s="264"/>
      <c r="D47" s="264"/>
      <c r="E47" s="265"/>
      <c r="F47" s="275">
        <f>(Master!AB24)*Master!$AE$2</f>
        <v>11839</v>
      </c>
      <c r="G47" s="276"/>
      <c r="H47" s="101"/>
      <c r="I47" s="263" t="s">
        <v>45</v>
      </c>
      <c r="J47" s="264"/>
      <c r="K47" s="264"/>
      <c r="L47" s="265"/>
      <c r="M47" s="275">
        <f>(Master!AF24)*Master!$AE$2</f>
        <v>3794</v>
      </c>
      <c r="N47" s="276"/>
      <c r="O47" s="125"/>
      <c r="P47" s="14"/>
      <c r="Q47" s="14"/>
      <c r="R47" s="14"/>
      <c r="S47" s="14"/>
      <c r="T47" s="14"/>
      <c r="U47" s="14"/>
      <c r="V47" s="14"/>
    </row>
    <row r="48" spans="1:22" ht="15" customHeight="1" thickBot="1">
      <c r="A48" s="101"/>
      <c r="B48" s="266" t="s">
        <v>44</v>
      </c>
      <c r="C48" s="267"/>
      <c r="D48" s="267"/>
      <c r="E48" s="268"/>
      <c r="F48" s="300" t="s">
        <v>552</v>
      </c>
      <c r="G48" s="301"/>
      <c r="H48" s="101"/>
      <c r="I48" s="272" t="s">
        <v>74</v>
      </c>
      <c r="J48" s="273"/>
      <c r="K48" s="273"/>
      <c r="L48" s="274"/>
      <c r="M48" s="277">
        <f>(Master!AI24)*Master!$AE$2</f>
        <v>1154</v>
      </c>
      <c r="N48" s="278"/>
      <c r="O48" s="101"/>
    </row>
    <row r="49" spans="1:15" ht="15" customHeight="1" thickBot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</row>
    <row r="50" spans="1:15" ht="15" customHeight="1" thickBot="1">
      <c r="A50" s="101"/>
      <c r="B50" s="257" t="s">
        <v>538</v>
      </c>
      <c r="C50" s="258"/>
      <c r="D50" s="258"/>
      <c r="E50" s="259"/>
      <c r="F50" s="255" t="s">
        <v>41</v>
      </c>
      <c r="G50" s="256"/>
      <c r="H50" s="101"/>
      <c r="I50" s="101"/>
      <c r="J50" s="101"/>
      <c r="K50" s="101"/>
      <c r="L50" s="101"/>
      <c r="M50" s="101"/>
      <c r="N50" s="101"/>
      <c r="O50" s="101"/>
    </row>
    <row r="51" spans="1:15" ht="15" customHeight="1">
      <c r="A51" s="101"/>
      <c r="B51" s="293" t="s">
        <v>76</v>
      </c>
      <c r="C51" s="294"/>
      <c r="D51" s="294"/>
      <c r="E51" s="295"/>
      <c r="F51" s="302">
        <f>(Master!AD24)*Master!$AE$2</f>
        <v>19859</v>
      </c>
      <c r="G51" s="303"/>
      <c r="H51" s="101"/>
      <c r="I51" s="304" t="s">
        <v>564</v>
      </c>
      <c r="J51" s="305"/>
      <c r="K51" s="305"/>
      <c r="L51" s="305"/>
      <c r="M51" s="305"/>
      <c r="N51" s="306"/>
      <c r="O51" s="101"/>
    </row>
    <row r="52" spans="1:15" ht="15" customHeight="1" thickBot="1">
      <c r="A52" s="101"/>
      <c r="B52" s="319" t="s">
        <v>536</v>
      </c>
      <c r="C52" s="320"/>
      <c r="D52" s="320"/>
      <c r="E52" s="321"/>
      <c r="F52" s="322">
        <f>(Master!AK24)*Master!$AE$2</f>
        <v>52595</v>
      </c>
      <c r="G52" s="323"/>
      <c r="H52" s="101"/>
      <c r="I52" s="307"/>
      <c r="J52" s="308"/>
      <c r="K52" s="308"/>
      <c r="L52" s="308"/>
      <c r="M52" s="308"/>
      <c r="N52" s="309"/>
      <c r="O52" s="101"/>
    </row>
    <row r="53" spans="1:15" ht="15" customHeight="1" thickBot="1">
      <c r="A53" s="101"/>
      <c r="B53" s="101"/>
      <c r="C53" s="101"/>
      <c r="D53" s="101"/>
      <c r="E53" s="101"/>
      <c r="F53" s="101"/>
      <c r="G53" s="101"/>
      <c r="H53" s="101"/>
      <c r="I53" s="310"/>
      <c r="J53" s="311"/>
      <c r="K53" s="311"/>
      <c r="L53" s="311"/>
      <c r="M53" s="311"/>
      <c r="N53" s="312"/>
      <c r="O53" s="101"/>
    </row>
    <row r="54" spans="1:15" hidden="1">
      <c r="A54" s="101"/>
      <c r="H54" s="101"/>
      <c r="I54" s="101"/>
      <c r="J54" s="101"/>
      <c r="K54" s="101"/>
      <c r="L54" s="101"/>
      <c r="M54" s="101"/>
      <c r="N54" s="101"/>
      <c r="O54" s="101"/>
    </row>
    <row r="55" spans="1: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</row>
  </sheetData>
  <sheetProtection algorithmName="SHA-512" hashValue="XU2yYuariMR2N3R2MVQ4mNcVaBvCIEApgeY4fevhoClwanq0O8LuH0nFJtOm6iMkj4jmW7bfG1sxnAbuYgJllw==" saltValue="rYLLWzJlnaoYtRZCocqR/w==" spinCount="100000" sheet="1" objects="1" scenarios="1"/>
  <mergeCells count="32">
    <mergeCell ref="E1:K1"/>
    <mergeCell ref="M1:N1"/>
    <mergeCell ref="B3:N3"/>
    <mergeCell ref="C4:D4"/>
    <mergeCell ref="E4:F4"/>
    <mergeCell ref="G4:H4"/>
    <mergeCell ref="I4:J4"/>
    <mergeCell ref="K4:L4"/>
    <mergeCell ref="M4:N4"/>
    <mergeCell ref="B45:E45"/>
    <mergeCell ref="F45:G45"/>
    <mergeCell ref="I45:L45"/>
    <mergeCell ref="M45:N45"/>
    <mergeCell ref="B46:E46"/>
    <mergeCell ref="F46:G46"/>
    <mergeCell ref="I46:L46"/>
    <mergeCell ref="M46:N46"/>
    <mergeCell ref="B47:E47"/>
    <mergeCell ref="F47:G47"/>
    <mergeCell ref="I47:L47"/>
    <mergeCell ref="M47:N47"/>
    <mergeCell ref="B48:E48"/>
    <mergeCell ref="F48:G48"/>
    <mergeCell ref="I48:L48"/>
    <mergeCell ref="M48:N48"/>
    <mergeCell ref="B50:E50"/>
    <mergeCell ref="F50:G50"/>
    <mergeCell ref="B51:E51"/>
    <mergeCell ref="F51:G51"/>
    <mergeCell ref="I51:N53"/>
    <mergeCell ref="B52:E52"/>
    <mergeCell ref="F52:G52"/>
  </mergeCells>
  <printOptions horizontalCentered="1"/>
  <pageMargins left="0.25" right="0.25" top="0.75" bottom="0.75" header="0.3" footer="0.3"/>
  <pageSetup scale="83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90F5404-6029-47A5-832C-1E5500B726E1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812D422D-9AEC-437D-BB63-7E59A0155465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EBFDF2F7-6F50-4B95-82E6-B56825E9A620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5E91C4F9-E5AD-48F9-B3FD-54631E1BAE5C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T433"/>
  <sheetViews>
    <sheetView zoomScale="70" zoomScaleNormal="70" workbookViewId="0">
      <selection activeCell="W9" sqref="W9"/>
    </sheetView>
  </sheetViews>
  <sheetFormatPr defaultRowHeight="13.2" zeroHeight="1"/>
  <cols>
    <col min="1" max="1" width="9.21875" customWidth="1"/>
    <col min="10" max="10" width="10.5546875" customWidth="1"/>
    <col min="14" max="14" width="11.44140625" customWidth="1"/>
    <col min="15" max="15" width="10.44140625" customWidth="1"/>
    <col min="16" max="16" width="12.21875" style="14" customWidth="1"/>
    <col min="17" max="17" width="12.77734375" style="14" customWidth="1"/>
    <col min="18" max="18" width="10.77734375" style="97" customWidth="1"/>
    <col min="19" max="19" width="11.77734375" style="97" customWidth="1"/>
    <col min="20" max="20" width="12.44140625" customWidth="1"/>
    <col min="21" max="21" width="14.21875" customWidth="1"/>
    <col min="22" max="26" width="11" customWidth="1"/>
    <col min="27" max="27" width="12.77734375" customWidth="1"/>
    <col min="28" max="28" width="13.77734375" customWidth="1"/>
    <col min="29" max="33" width="11" customWidth="1"/>
    <col min="34" max="34" width="10.5546875" customWidth="1"/>
    <col min="36" max="36" width="12" customWidth="1"/>
    <col min="37" max="37" width="14" customWidth="1"/>
    <col min="39" max="39" width="9.5546875" customWidth="1"/>
    <col min="40" max="40" width="13.33203125" customWidth="1"/>
    <col min="41" max="41" width="12.109375" customWidth="1"/>
    <col min="47" max="47" width="9.21875" customWidth="1"/>
    <col min="50" max="50" width="12.44140625" customWidth="1"/>
    <col min="55" max="55" width="9.77734375" bestFit="1" customWidth="1"/>
    <col min="56" max="58" width="12.5546875" customWidth="1"/>
    <col min="64" max="65" width="10.77734375" customWidth="1"/>
  </cols>
  <sheetData>
    <row r="1" spans="1:72" ht="21">
      <c r="A1" s="26" t="s">
        <v>100</v>
      </c>
      <c r="B1" s="18" t="s">
        <v>77</v>
      </c>
      <c r="E1" s="19"/>
      <c r="F1" s="231"/>
      <c r="G1" s="231"/>
      <c r="H1" s="231"/>
      <c r="I1" s="231"/>
      <c r="J1" s="65">
        <v>46054</v>
      </c>
      <c r="O1" s="25"/>
      <c r="R1" s="2"/>
      <c r="S1" s="2"/>
    </row>
    <row r="2" spans="1:72" ht="18.600000000000001" thickBot="1">
      <c r="A2" s="26" t="s">
        <v>98</v>
      </c>
      <c r="B2" s="20" t="s">
        <v>78</v>
      </c>
      <c r="P2" s="96"/>
      <c r="R2" s="2"/>
      <c r="S2" s="2"/>
      <c r="AC2" s="240" t="s">
        <v>548</v>
      </c>
      <c r="AD2" s="240"/>
      <c r="AE2" s="175">
        <f>'Cover Page'!I31</f>
        <v>1</v>
      </c>
      <c r="AM2" s="10"/>
      <c r="AN2" s="61"/>
    </row>
    <row r="3" spans="1:72" ht="21.6" thickBot="1">
      <c r="A3" s="26" t="s">
        <v>99</v>
      </c>
      <c r="B3" s="187" t="s">
        <v>79</v>
      </c>
      <c r="C3" s="188" t="s">
        <v>80</v>
      </c>
      <c r="D3" s="189" t="s">
        <v>81</v>
      </c>
      <c r="E3" s="189" t="s">
        <v>82</v>
      </c>
      <c r="F3" s="189" t="s">
        <v>83</v>
      </c>
      <c r="G3" s="189" t="s">
        <v>84</v>
      </c>
      <c r="H3" s="189" t="s">
        <v>85</v>
      </c>
      <c r="I3" s="189" t="s">
        <v>86</v>
      </c>
      <c r="J3" s="189" t="s">
        <v>87</v>
      </c>
      <c r="K3" s="189" t="s">
        <v>88</v>
      </c>
      <c r="L3" s="189" t="s">
        <v>89</v>
      </c>
      <c r="M3" s="189" t="s">
        <v>90</v>
      </c>
      <c r="N3" s="189" t="s">
        <v>91</v>
      </c>
      <c r="O3" s="189" t="s">
        <v>92</v>
      </c>
      <c r="P3" s="190" t="s">
        <v>96</v>
      </c>
      <c r="Q3" s="191" t="s">
        <v>97</v>
      </c>
      <c r="R3" s="2"/>
      <c r="S3" s="2"/>
      <c r="T3" s="204" t="s">
        <v>101</v>
      </c>
      <c r="U3" s="203" t="s">
        <v>80</v>
      </c>
      <c r="V3" s="176" t="s">
        <v>81</v>
      </c>
      <c r="W3" s="176" t="s">
        <v>82</v>
      </c>
      <c r="X3" s="176" t="s">
        <v>83</v>
      </c>
      <c r="Y3" s="176" t="s">
        <v>84</v>
      </c>
      <c r="Z3" s="176" t="s">
        <v>85</v>
      </c>
      <c r="AA3" s="176" t="s">
        <v>86</v>
      </c>
      <c r="AB3" s="177" t="s">
        <v>87</v>
      </c>
      <c r="AC3" s="177" t="s">
        <v>88</v>
      </c>
      <c r="AD3" s="177" t="s">
        <v>89</v>
      </c>
      <c r="AE3" s="177" t="s">
        <v>90</v>
      </c>
      <c r="AF3" s="177" t="s">
        <v>91</v>
      </c>
      <c r="AG3" s="178" t="s">
        <v>92</v>
      </c>
      <c r="AH3" s="118"/>
      <c r="AI3" s="118"/>
      <c r="AM3" s="10"/>
      <c r="AN3" s="61"/>
    </row>
    <row r="4" spans="1:72" ht="21">
      <c r="A4" s="26"/>
      <c r="B4" s="183">
        <v>0.5</v>
      </c>
      <c r="C4" s="184">
        <v>824</v>
      </c>
      <c r="D4" s="184">
        <v>721</v>
      </c>
      <c r="E4" s="184">
        <v>905</v>
      </c>
      <c r="F4" s="184">
        <v>1337</v>
      </c>
      <c r="G4" s="184">
        <v>1712</v>
      </c>
      <c r="H4" s="184">
        <v>2281</v>
      </c>
      <c r="I4" s="184">
        <v>3336</v>
      </c>
      <c r="J4" s="184">
        <v>3956</v>
      </c>
      <c r="K4" s="184">
        <v>4652</v>
      </c>
      <c r="L4" s="184">
        <v>5500</v>
      </c>
      <c r="M4" s="184">
        <v>6861</v>
      </c>
      <c r="N4" s="184">
        <v>10887</v>
      </c>
      <c r="O4" s="184">
        <v>15582</v>
      </c>
      <c r="P4" s="185" t="s">
        <v>552</v>
      </c>
      <c r="Q4" s="186" t="s">
        <v>552</v>
      </c>
      <c r="R4" s="2"/>
      <c r="S4" s="2"/>
      <c r="T4" s="234" t="s">
        <v>102</v>
      </c>
      <c r="U4" s="235"/>
      <c r="V4" s="201">
        <v>13.8</v>
      </c>
      <c r="W4" s="28">
        <v>21.4</v>
      </c>
      <c r="X4" s="28">
        <v>30.1</v>
      </c>
      <c r="Y4" s="28">
        <v>39.200000000000003</v>
      </c>
      <c r="Z4" s="28">
        <v>49.2</v>
      </c>
      <c r="AA4" s="28">
        <v>60.1</v>
      </c>
      <c r="AB4" s="28">
        <v>70.099999999999994</v>
      </c>
      <c r="AC4" s="28">
        <v>80.599999999999994</v>
      </c>
      <c r="AD4" s="28">
        <v>91.5</v>
      </c>
      <c r="AE4" s="28">
        <v>114.4</v>
      </c>
      <c r="AF4" s="28">
        <v>154.4</v>
      </c>
      <c r="AG4" s="179">
        <v>210.3</v>
      </c>
      <c r="AH4" s="29"/>
      <c r="AI4" s="29"/>
      <c r="AM4" s="10"/>
      <c r="AN4" s="61"/>
    </row>
    <row r="5" spans="1:72" ht="21.6" thickBot="1">
      <c r="A5" s="27"/>
      <c r="B5" s="74">
        <v>1</v>
      </c>
      <c r="C5" s="164">
        <v>824</v>
      </c>
      <c r="D5" s="164">
        <v>721</v>
      </c>
      <c r="E5" s="164">
        <v>905</v>
      </c>
      <c r="F5" s="164">
        <v>1337</v>
      </c>
      <c r="G5" s="164">
        <v>1712</v>
      </c>
      <c r="H5" s="164">
        <v>2281</v>
      </c>
      <c r="I5" s="164">
        <v>3336</v>
      </c>
      <c r="J5" s="164">
        <v>3956</v>
      </c>
      <c r="K5" s="164">
        <v>4652</v>
      </c>
      <c r="L5" s="164">
        <v>5500</v>
      </c>
      <c r="M5" s="164">
        <v>6861</v>
      </c>
      <c r="N5" s="164">
        <v>10887</v>
      </c>
      <c r="O5" s="165">
        <v>15582</v>
      </c>
      <c r="P5" s="102">
        <v>31918</v>
      </c>
      <c r="Q5" s="102">
        <v>41071</v>
      </c>
      <c r="R5" s="2"/>
      <c r="S5" s="65">
        <v>46054</v>
      </c>
      <c r="T5" s="236" t="s">
        <v>103</v>
      </c>
      <c r="U5" s="237"/>
      <c r="V5" s="202">
        <v>10.14</v>
      </c>
      <c r="W5" s="180">
        <v>6.71</v>
      </c>
      <c r="X5" s="180">
        <v>5.31</v>
      </c>
      <c r="Y5" s="180">
        <v>5</v>
      </c>
      <c r="Z5" s="180">
        <v>4.57</v>
      </c>
      <c r="AA5" s="180">
        <v>5</v>
      </c>
      <c r="AB5" s="180">
        <v>4.51</v>
      </c>
      <c r="AC5" s="180">
        <v>4.83</v>
      </c>
      <c r="AD5" s="180">
        <v>4.4800000000000004</v>
      </c>
      <c r="AE5" s="180">
        <v>4.58</v>
      </c>
      <c r="AF5" s="180">
        <v>4.1500000000000004</v>
      </c>
      <c r="AG5" s="181">
        <v>3.43</v>
      </c>
      <c r="AH5" s="30"/>
      <c r="AI5" s="30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3"/>
      <c r="BT5" s="63"/>
    </row>
    <row r="6" spans="1:72" ht="21">
      <c r="B6" s="74">
        <v>1.5</v>
      </c>
      <c r="C6" s="164">
        <v>992</v>
      </c>
      <c r="D6" s="164">
        <v>800</v>
      </c>
      <c r="E6" s="164">
        <v>1000</v>
      </c>
      <c r="F6" s="164">
        <v>1469</v>
      </c>
      <c r="G6" s="164">
        <v>1886</v>
      </c>
      <c r="H6" s="164">
        <v>2496</v>
      </c>
      <c r="I6" s="164">
        <v>3610</v>
      </c>
      <c r="J6" s="164">
        <v>4278</v>
      </c>
      <c r="K6" s="164">
        <v>5020</v>
      </c>
      <c r="L6" s="164">
        <v>5922</v>
      </c>
      <c r="M6" s="164">
        <v>7384</v>
      </c>
      <c r="N6" s="164">
        <v>11639</v>
      </c>
      <c r="O6" s="165">
        <v>16604</v>
      </c>
      <c r="P6" s="102">
        <v>33218</v>
      </c>
      <c r="Q6" s="102">
        <v>42914</v>
      </c>
      <c r="R6" s="2"/>
      <c r="S6" s="2"/>
      <c r="T6" s="238"/>
      <c r="U6" s="238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</row>
    <row r="7" spans="1:72" ht="15" thickBot="1">
      <c r="B7" s="74">
        <v>2</v>
      </c>
      <c r="C7" s="164">
        <v>1160</v>
      </c>
      <c r="D7" s="164">
        <v>879</v>
      </c>
      <c r="E7" s="164">
        <v>1095</v>
      </c>
      <c r="F7" s="164">
        <v>1601</v>
      </c>
      <c r="G7" s="164">
        <v>2060</v>
      </c>
      <c r="H7" s="164">
        <v>2711</v>
      </c>
      <c r="I7" s="164">
        <v>3884</v>
      </c>
      <c r="J7" s="164">
        <v>4600</v>
      </c>
      <c r="K7" s="164">
        <v>5388</v>
      </c>
      <c r="L7" s="164">
        <v>6344</v>
      </c>
      <c r="M7" s="164">
        <v>7907</v>
      </c>
      <c r="N7" s="164">
        <v>12391</v>
      </c>
      <c r="O7" s="165">
        <v>17626</v>
      </c>
      <c r="P7" s="102">
        <v>34518</v>
      </c>
      <c r="Q7" s="102">
        <v>44757</v>
      </c>
      <c r="R7" s="2"/>
      <c r="S7" s="2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</row>
    <row r="8" spans="1:72" ht="15" customHeight="1">
      <c r="B8" s="74">
        <v>2.5</v>
      </c>
      <c r="C8" s="164">
        <v>1328</v>
      </c>
      <c r="D8" s="164">
        <v>958</v>
      </c>
      <c r="E8" s="164">
        <v>1190</v>
      </c>
      <c r="F8" s="164">
        <v>1733</v>
      </c>
      <c r="G8" s="164">
        <v>2234</v>
      </c>
      <c r="H8" s="164">
        <v>2926</v>
      </c>
      <c r="I8" s="164">
        <v>4158</v>
      </c>
      <c r="J8" s="164">
        <v>4922</v>
      </c>
      <c r="K8" s="164">
        <v>5756</v>
      </c>
      <c r="L8" s="164">
        <v>6766</v>
      </c>
      <c r="M8" s="164">
        <v>8430</v>
      </c>
      <c r="N8" s="164">
        <v>13143</v>
      </c>
      <c r="O8" s="165">
        <v>18648</v>
      </c>
      <c r="P8" s="102">
        <v>35818</v>
      </c>
      <c r="Q8" s="102">
        <v>46600</v>
      </c>
      <c r="R8" s="2"/>
      <c r="S8" s="2"/>
      <c r="Z8" s="65">
        <v>46054</v>
      </c>
      <c r="AA8" s="227" t="s">
        <v>526</v>
      </c>
      <c r="AB8" s="227" t="s">
        <v>527</v>
      </c>
      <c r="AC8" s="227" t="s">
        <v>549</v>
      </c>
      <c r="AD8" s="227" t="s">
        <v>528</v>
      </c>
      <c r="AE8" s="227" t="s">
        <v>529</v>
      </c>
      <c r="AF8" s="227" t="s">
        <v>530</v>
      </c>
      <c r="AG8" s="227" t="s">
        <v>531</v>
      </c>
      <c r="AH8" s="227" t="s">
        <v>532</v>
      </c>
      <c r="AI8" s="227" t="s">
        <v>533</v>
      </c>
      <c r="AJ8" s="227" t="s">
        <v>534</v>
      </c>
      <c r="AK8" s="219" t="s">
        <v>535</v>
      </c>
      <c r="AL8" s="219" t="s">
        <v>546</v>
      </c>
      <c r="AM8" s="219" t="s">
        <v>549</v>
      </c>
      <c r="AN8" s="219" t="s">
        <v>550</v>
      </c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</row>
    <row r="9" spans="1:72" ht="24" thickBot="1">
      <c r="B9" s="74">
        <v>3</v>
      </c>
      <c r="C9" s="164">
        <v>1496</v>
      </c>
      <c r="D9" s="164">
        <v>1037</v>
      </c>
      <c r="E9" s="164">
        <v>1285</v>
      </c>
      <c r="F9" s="164">
        <v>1865</v>
      </c>
      <c r="G9" s="164">
        <v>2408</v>
      </c>
      <c r="H9" s="164">
        <v>3141</v>
      </c>
      <c r="I9" s="164">
        <v>4432</v>
      </c>
      <c r="J9" s="164">
        <v>5244</v>
      </c>
      <c r="K9" s="164">
        <v>6124</v>
      </c>
      <c r="L9" s="164">
        <v>7188</v>
      </c>
      <c r="M9" s="164">
        <v>8953</v>
      </c>
      <c r="N9" s="164">
        <v>13895</v>
      </c>
      <c r="O9" s="165">
        <v>19670</v>
      </c>
      <c r="P9" s="102">
        <v>37118</v>
      </c>
      <c r="Q9" s="102">
        <v>48443</v>
      </c>
      <c r="R9" s="2"/>
      <c r="S9" s="2"/>
      <c r="U9" s="31"/>
      <c r="V9" s="32" t="s">
        <v>104</v>
      </c>
      <c r="W9" s="98"/>
      <c r="Y9" s="25" t="s">
        <v>525</v>
      </c>
      <c r="Z9" s="52" t="s">
        <v>540</v>
      </c>
      <c r="AA9" s="239"/>
      <c r="AB9" s="228"/>
      <c r="AC9" s="228"/>
      <c r="AD9" s="228"/>
      <c r="AE9" s="228"/>
      <c r="AF9" s="228"/>
      <c r="AG9" s="228"/>
      <c r="AH9" s="228"/>
      <c r="AI9" s="228"/>
      <c r="AJ9" s="228"/>
      <c r="AK9" s="233"/>
      <c r="AL9" s="220"/>
      <c r="AM9" s="220"/>
      <c r="AN9" s="220"/>
      <c r="AO9" s="27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</row>
    <row r="10" spans="1:72" ht="18.600000000000001" thickBot="1">
      <c r="B10" s="74">
        <v>3.5</v>
      </c>
      <c r="C10" s="164">
        <v>1664</v>
      </c>
      <c r="D10" s="164">
        <v>1116</v>
      </c>
      <c r="E10" s="164">
        <v>1380</v>
      </c>
      <c r="F10" s="164">
        <v>1997</v>
      </c>
      <c r="G10" s="164">
        <v>2582</v>
      </c>
      <c r="H10" s="164">
        <v>3356</v>
      </c>
      <c r="I10" s="164">
        <v>4706</v>
      </c>
      <c r="J10" s="164">
        <v>5566</v>
      </c>
      <c r="K10" s="164">
        <v>6492</v>
      </c>
      <c r="L10" s="164">
        <v>7610</v>
      </c>
      <c r="M10" s="164">
        <v>9476</v>
      </c>
      <c r="N10" s="164">
        <v>14647</v>
      </c>
      <c r="O10" s="165">
        <v>20692</v>
      </c>
      <c r="P10" s="102">
        <v>38418</v>
      </c>
      <c r="Q10" s="102">
        <v>50286</v>
      </c>
      <c r="R10" s="2"/>
      <c r="S10" s="2"/>
      <c r="U10" s="33" t="s">
        <v>79</v>
      </c>
      <c r="V10" s="34" t="s">
        <v>41</v>
      </c>
      <c r="W10" s="98"/>
      <c r="Z10" s="50" t="s">
        <v>80</v>
      </c>
      <c r="AA10" s="126">
        <v>200</v>
      </c>
      <c r="AB10" s="126">
        <v>119</v>
      </c>
      <c r="AC10" s="91">
        <v>477</v>
      </c>
      <c r="AD10" s="126">
        <v>331</v>
      </c>
      <c r="AE10" s="126">
        <v>415</v>
      </c>
      <c r="AF10" s="126">
        <v>322</v>
      </c>
      <c r="AG10" s="126">
        <v>322</v>
      </c>
      <c r="AH10" s="126">
        <v>350</v>
      </c>
      <c r="AI10" s="128">
        <v>277</v>
      </c>
      <c r="AJ10" s="128">
        <v>477</v>
      </c>
      <c r="AK10" s="128">
        <v>1094</v>
      </c>
      <c r="AL10" s="93"/>
      <c r="AM10" s="128">
        <v>477</v>
      </c>
      <c r="AN10" s="128">
        <v>477</v>
      </c>
      <c r="AO10" s="88"/>
      <c r="AP10" s="110"/>
      <c r="AQ10" s="111"/>
      <c r="AR10" s="111"/>
      <c r="AS10" s="111"/>
      <c r="AT10" s="112"/>
      <c r="AU10" s="111"/>
      <c r="AV10" s="111"/>
      <c r="AW10" s="111"/>
      <c r="AX10" s="111"/>
      <c r="AY10" s="41"/>
      <c r="AZ10" s="57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</row>
    <row r="11" spans="1:72" ht="15" thickBot="1">
      <c r="B11" s="74">
        <v>4</v>
      </c>
      <c r="C11" s="164">
        <v>1832</v>
      </c>
      <c r="D11" s="164">
        <v>1195</v>
      </c>
      <c r="E11" s="164">
        <v>1475</v>
      </c>
      <c r="F11" s="164">
        <v>2129</v>
      </c>
      <c r="G11" s="164">
        <v>2756</v>
      </c>
      <c r="H11" s="164">
        <v>3571</v>
      </c>
      <c r="I11" s="164">
        <v>4980</v>
      </c>
      <c r="J11" s="164">
        <v>5888</v>
      </c>
      <c r="K11" s="164">
        <v>6860</v>
      </c>
      <c r="L11" s="164">
        <v>8032</v>
      </c>
      <c r="M11" s="164">
        <v>9999</v>
      </c>
      <c r="N11" s="164">
        <v>15399</v>
      </c>
      <c r="O11" s="165">
        <v>21714</v>
      </c>
      <c r="P11" s="102">
        <v>39718</v>
      </c>
      <c r="Q11" s="102">
        <v>52129</v>
      </c>
      <c r="R11" s="2"/>
      <c r="S11" s="2"/>
      <c r="T11">
        <v>1</v>
      </c>
      <c r="U11" s="35" t="s">
        <v>105</v>
      </c>
      <c r="V11" s="36">
        <f>V$4*V$5*$T12</f>
        <v>139.93200000000002</v>
      </c>
      <c r="W11" s="99"/>
      <c r="Y11" s="40">
        <f>IF('Cover Page'!$E$31 = 3, ROUND(V11,0),IF('Cover Page'!$E$31 =4, W11,"0"))</f>
        <v>140</v>
      </c>
      <c r="Z11" s="50" t="s">
        <v>81</v>
      </c>
      <c r="AA11" s="126">
        <v>252</v>
      </c>
      <c r="AB11" s="126">
        <v>145</v>
      </c>
      <c r="AC11" s="91">
        <v>527</v>
      </c>
      <c r="AD11" s="126">
        <v>380</v>
      </c>
      <c r="AE11" s="126">
        <v>415</v>
      </c>
      <c r="AF11" s="126">
        <v>337</v>
      </c>
      <c r="AG11" s="126">
        <v>337</v>
      </c>
      <c r="AH11" s="126">
        <v>324</v>
      </c>
      <c r="AI11" s="128">
        <v>277</v>
      </c>
      <c r="AJ11" s="128">
        <v>527</v>
      </c>
      <c r="AK11" s="128">
        <v>939</v>
      </c>
      <c r="AL11" s="129">
        <v>414</v>
      </c>
      <c r="AM11" s="128">
        <v>527</v>
      </c>
      <c r="AN11" s="128">
        <v>527</v>
      </c>
      <c r="AO11" s="88"/>
      <c r="AP11" s="111"/>
      <c r="AQ11" s="111"/>
      <c r="AR11" s="111"/>
      <c r="AS11" s="111"/>
      <c r="AT11" s="112"/>
      <c r="AU11" s="111"/>
      <c r="AV11" s="111"/>
      <c r="AW11" s="111"/>
      <c r="AX11" s="111"/>
      <c r="AY11" s="41"/>
      <c r="AZ11" s="57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</row>
    <row r="12" spans="1:72" ht="15" thickBot="1">
      <c r="B12" s="74">
        <v>4.5</v>
      </c>
      <c r="C12" s="164">
        <v>2000</v>
      </c>
      <c r="D12" s="164">
        <v>1274</v>
      </c>
      <c r="E12" s="164">
        <v>1570</v>
      </c>
      <c r="F12" s="164">
        <v>2261</v>
      </c>
      <c r="G12" s="164">
        <v>2930</v>
      </c>
      <c r="H12" s="164">
        <v>3786</v>
      </c>
      <c r="I12" s="164">
        <v>5254</v>
      </c>
      <c r="J12" s="164">
        <v>6210</v>
      </c>
      <c r="K12" s="164">
        <v>7228</v>
      </c>
      <c r="L12" s="164">
        <v>8454</v>
      </c>
      <c r="M12" s="164">
        <v>10522</v>
      </c>
      <c r="N12" s="164">
        <v>16151</v>
      </c>
      <c r="O12" s="165">
        <v>22736</v>
      </c>
      <c r="P12" s="102">
        <v>41018</v>
      </c>
      <c r="Q12" s="102">
        <v>53972</v>
      </c>
      <c r="R12" s="2"/>
      <c r="S12" s="2"/>
      <c r="T12">
        <v>1</v>
      </c>
      <c r="U12" s="37" t="s">
        <v>106</v>
      </c>
      <c r="V12" s="38">
        <f t="shared" ref="V12:V45" si="0">V$4*V$5*$T12</f>
        <v>139.93200000000002</v>
      </c>
      <c r="W12" s="99"/>
      <c r="Y12" s="40">
        <f>IF('Cover Page'!$E$31 = 3, ROUND(V12,0),IF('Cover Page'!$E$31 =4, W12,"0"))</f>
        <v>140</v>
      </c>
      <c r="Z12" s="50" t="s">
        <v>82</v>
      </c>
      <c r="AA12" s="126">
        <v>334</v>
      </c>
      <c r="AB12" s="126">
        <v>202</v>
      </c>
      <c r="AC12" s="91">
        <v>754</v>
      </c>
      <c r="AD12" s="126">
        <v>538</v>
      </c>
      <c r="AE12" s="126">
        <v>415</v>
      </c>
      <c r="AF12" s="126">
        <v>378</v>
      </c>
      <c r="AG12" s="126">
        <v>378</v>
      </c>
      <c r="AH12" s="126">
        <v>485</v>
      </c>
      <c r="AI12" s="128">
        <v>550</v>
      </c>
      <c r="AJ12" s="128">
        <v>754</v>
      </c>
      <c r="AK12" s="128">
        <v>723</v>
      </c>
      <c r="AL12" s="129">
        <v>414</v>
      </c>
      <c r="AM12" s="128">
        <v>754</v>
      </c>
      <c r="AN12" s="128">
        <v>754</v>
      </c>
      <c r="AO12" s="88"/>
      <c r="AP12" s="111"/>
      <c r="AQ12" s="111"/>
      <c r="AR12" s="111"/>
      <c r="AS12" s="111"/>
      <c r="AT12" s="112"/>
      <c r="AU12" s="111"/>
      <c r="AV12" s="111"/>
      <c r="AW12" s="111"/>
      <c r="AX12" s="111"/>
      <c r="AY12" s="41"/>
      <c r="AZ12" s="57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</row>
    <row r="13" spans="1:72" ht="15" thickBot="1">
      <c r="B13" s="74">
        <v>5</v>
      </c>
      <c r="C13" s="164">
        <v>2168</v>
      </c>
      <c r="D13" s="164">
        <v>1353</v>
      </c>
      <c r="E13" s="164">
        <v>1665</v>
      </c>
      <c r="F13" s="164">
        <v>2393</v>
      </c>
      <c r="G13" s="164">
        <v>3104</v>
      </c>
      <c r="H13" s="164">
        <v>4001</v>
      </c>
      <c r="I13" s="164">
        <v>5528</v>
      </c>
      <c r="J13" s="164">
        <v>6532</v>
      </c>
      <c r="K13" s="164">
        <v>7596</v>
      </c>
      <c r="L13" s="164">
        <v>8876</v>
      </c>
      <c r="M13" s="164">
        <v>11045</v>
      </c>
      <c r="N13" s="164">
        <v>16903</v>
      </c>
      <c r="O13" s="165">
        <v>23758</v>
      </c>
      <c r="P13" s="102">
        <v>42318</v>
      </c>
      <c r="Q13" s="102">
        <v>55815</v>
      </c>
      <c r="R13" s="2"/>
      <c r="S13" s="2"/>
      <c r="T13">
        <v>1.5</v>
      </c>
      <c r="U13" s="37" t="s">
        <v>107</v>
      </c>
      <c r="V13" s="38">
        <f t="shared" si="0"/>
        <v>209.89800000000002</v>
      </c>
      <c r="W13" s="99"/>
      <c r="Y13" s="40">
        <f>IF('Cover Page'!$E$31 = 3, ROUND(V13,0),IF('Cover Page'!$E$31 =4, W13,"0"))</f>
        <v>210</v>
      </c>
      <c r="Z13" s="50" t="s">
        <v>83</v>
      </c>
      <c r="AA13" s="126">
        <v>522</v>
      </c>
      <c r="AB13" s="126">
        <v>289</v>
      </c>
      <c r="AC13" s="91">
        <v>960</v>
      </c>
      <c r="AD13" s="126">
        <v>745</v>
      </c>
      <c r="AE13" s="126">
        <v>415</v>
      </c>
      <c r="AF13" s="126">
        <v>479</v>
      </c>
      <c r="AG13" s="126">
        <v>479</v>
      </c>
      <c r="AH13" s="126">
        <v>794</v>
      </c>
      <c r="AI13" s="128">
        <v>550</v>
      </c>
      <c r="AJ13" s="128">
        <v>960</v>
      </c>
      <c r="AK13" s="128">
        <v>847</v>
      </c>
      <c r="AL13" s="129">
        <v>537</v>
      </c>
      <c r="AM13" s="128">
        <v>960</v>
      </c>
      <c r="AN13" s="128">
        <v>960</v>
      </c>
      <c r="AO13" s="88"/>
      <c r="AP13" s="111"/>
      <c r="AQ13" s="111"/>
      <c r="AR13" s="111"/>
      <c r="AS13" s="111"/>
      <c r="AT13" s="112"/>
      <c r="AU13" s="111"/>
      <c r="AV13" s="111"/>
      <c r="AW13" s="111"/>
      <c r="AX13" s="111"/>
      <c r="AY13" s="41"/>
      <c r="AZ13" s="57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</row>
    <row r="14" spans="1:72" ht="15" thickBot="1">
      <c r="B14" s="74">
        <v>5.5</v>
      </c>
      <c r="C14" s="164">
        <v>2336</v>
      </c>
      <c r="D14" s="164">
        <v>1432</v>
      </c>
      <c r="E14" s="164">
        <v>1760</v>
      </c>
      <c r="F14" s="164">
        <v>2525</v>
      </c>
      <c r="G14" s="164">
        <v>3278</v>
      </c>
      <c r="H14" s="164">
        <v>4216</v>
      </c>
      <c r="I14" s="164">
        <v>5802</v>
      </c>
      <c r="J14" s="164">
        <v>6854</v>
      </c>
      <c r="K14" s="164">
        <v>7964</v>
      </c>
      <c r="L14" s="164">
        <v>9298</v>
      </c>
      <c r="M14" s="164">
        <v>11568</v>
      </c>
      <c r="N14" s="164">
        <v>17655</v>
      </c>
      <c r="O14" s="165">
        <v>24780</v>
      </c>
      <c r="P14" s="102">
        <v>43618</v>
      </c>
      <c r="Q14" s="102">
        <v>57658</v>
      </c>
      <c r="R14" s="2"/>
      <c r="S14" s="2"/>
      <c r="T14">
        <v>2</v>
      </c>
      <c r="U14" s="37" t="s">
        <v>108</v>
      </c>
      <c r="V14" s="38">
        <f t="shared" si="0"/>
        <v>279.86400000000003</v>
      </c>
      <c r="W14" s="99"/>
      <c r="Y14" s="40">
        <f>IF('Cover Page'!$E$31 = 3, ROUND(V14,0),IF('Cover Page'!$E$31 =4, W14,"0"))</f>
        <v>280</v>
      </c>
      <c r="Z14" s="50" t="s">
        <v>84</v>
      </c>
      <c r="AA14" s="126">
        <v>746</v>
      </c>
      <c r="AB14" s="126">
        <v>375</v>
      </c>
      <c r="AC14" s="91">
        <v>1276</v>
      </c>
      <c r="AD14" s="126">
        <v>988</v>
      </c>
      <c r="AE14" s="126">
        <v>415</v>
      </c>
      <c r="AF14" s="126">
        <v>583</v>
      </c>
      <c r="AG14" s="126">
        <v>583</v>
      </c>
      <c r="AH14" s="126">
        <v>1176</v>
      </c>
      <c r="AI14" s="128">
        <v>550</v>
      </c>
      <c r="AJ14" s="128">
        <v>1276</v>
      </c>
      <c r="AK14" s="128">
        <v>2017</v>
      </c>
      <c r="AL14" s="129">
        <v>661</v>
      </c>
      <c r="AM14" s="128">
        <v>1276</v>
      </c>
      <c r="AN14" s="128">
        <v>1276</v>
      </c>
      <c r="AO14" s="88"/>
      <c r="AP14" s="111"/>
      <c r="AQ14" s="111"/>
      <c r="AR14" s="111"/>
      <c r="AS14" s="111"/>
      <c r="AT14" s="112"/>
      <c r="AU14" s="111"/>
      <c r="AV14" s="111"/>
      <c r="AW14" s="111"/>
      <c r="AX14" s="111"/>
      <c r="AY14" s="41"/>
      <c r="AZ14" s="57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</row>
    <row r="15" spans="1:72" ht="15" thickBot="1">
      <c r="B15" s="74">
        <v>6</v>
      </c>
      <c r="C15" s="164">
        <v>2504</v>
      </c>
      <c r="D15" s="164">
        <v>1511</v>
      </c>
      <c r="E15" s="164">
        <v>1855</v>
      </c>
      <c r="F15" s="164">
        <v>2657</v>
      </c>
      <c r="G15" s="164">
        <v>3452</v>
      </c>
      <c r="H15" s="164">
        <v>4431</v>
      </c>
      <c r="I15" s="164">
        <v>6076</v>
      </c>
      <c r="J15" s="164">
        <v>7176</v>
      </c>
      <c r="K15" s="164">
        <v>8332</v>
      </c>
      <c r="L15" s="164">
        <v>9720</v>
      </c>
      <c r="M15" s="164">
        <v>12091</v>
      </c>
      <c r="N15" s="164">
        <v>18407</v>
      </c>
      <c r="O15" s="165">
        <v>25802</v>
      </c>
      <c r="P15" s="102">
        <v>44918</v>
      </c>
      <c r="Q15" s="102">
        <v>59501</v>
      </c>
      <c r="R15" s="2"/>
      <c r="S15" s="2"/>
      <c r="T15">
        <v>2.5</v>
      </c>
      <c r="U15" s="37" t="s">
        <v>109</v>
      </c>
      <c r="V15" s="38">
        <f>V$4*V$5*$T15</f>
        <v>349.83000000000004</v>
      </c>
      <c r="W15" s="99"/>
      <c r="Y15" s="40">
        <f>IF('Cover Page'!$E$31 = 3, ROUND(V15,0),IF('Cover Page'!$E$31 =4, W15,"0"))</f>
        <v>350</v>
      </c>
      <c r="Z15" s="50" t="s">
        <v>85</v>
      </c>
      <c r="AA15" s="126">
        <v>1125</v>
      </c>
      <c r="AB15" s="126">
        <v>493</v>
      </c>
      <c r="AC15" s="91">
        <v>1545</v>
      </c>
      <c r="AD15" s="126">
        <v>1251</v>
      </c>
      <c r="AE15" s="126">
        <v>415</v>
      </c>
      <c r="AF15" s="126">
        <v>699</v>
      </c>
      <c r="AG15" s="126">
        <v>699</v>
      </c>
      <c r="AH15" s="126">
        <v>1613</v>
      </c>
      <c r="AI15" s="128">
        <v>550</v>
      </c>
      <c r="AJ15" s="128">
        <v>1545</v>
      </c>
      <c r="AK15" s="128">
        <v>1824</v>
      </c>
      <c r="AL15" s="129">
        <v>869</v>
      </c>
      <c r="AM15" s="128">
        <v>1545</v>
      </c>
      <c r="AN15" s="128">
        <v>1545</v>
      </c>
      <c r="AO15" s="88"/>
      <c r="AP15" s="111"/>
      <c r="AQ15" s="111"/>
      <c r="AR15" s="111"/>
      <c r="AS15" s="111"/>
      <c r="AT15" s="112"/>
      <c r="AU15" s="111"/>
      <c r="AV15" s="111"/>
      <c r="AW15" s="111"/>
      <c r="AX15" s="111"/>
      <c r="AY15" s="41"/>
      <c r="AZ15" s="57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</row>
    <row r="16" spans="1:72" ht="15" thickBot="1">
      <c r="B16" s="74">
        <v>6.5</v>
      </c>
      <c r="C16" s="164">
        <v>2672</v>
      </c>
      <c r="D16" s="164">
        <v>1590</v>
      </c>
      <c r="E16" s="164">
        <v>1950</v>
      </c>
      <c r="F16" s="164">
        <v>2789</v>
      </c>
      <c r="G16" s="164">
        <v>3626</v>
      </c>
      <c r="H16" s="164">
        <v>4646</v>
      </c>
      <c r="I16" s="164">
        <v>6350</v>
      </c>
      <c r="J16" s="164">
        <v>7498</v>
      </c>
      <c r="K16" s="164">
        <v>8700</v>
      </c>
      <c r="L16" s="164">
        <v>10142</v>
      </c>
      <c r="M16" s="164">
        <v>12614</v>
      </c>
      <c r="N16" s="164">
        <v>19159</v>
      </c>
      <c r="O16" s="165">
        <v>26824</v>
      </c>
      <c r="P16" s="102">
        <v>46218</v>
      </c>
      <c r="Q16" s="102">
        <v>61344</v>
      </c>
      <c r="R16" s="2"/>
      <c r="S16" s="2"/>
      <c r="T16">
        <v>3</v>
      </c>
      <c r="U16" s="37" t="s">
        <v>110</v>
      </c>
      <c r="V16" s="38">
        <f t="shared" si="0"/>
        <v>419.79600000000005</v>
      </c>
      <c r="W16" s="99"/>
      <c r="Y16" s="40">
        <f>IF('Cover Page'!$E$31 = 3, ROUND(V16,0),IF('Cover Page'!$E$31 =4, W16,"0"))</f>
        <v>420</v>
      </c>
      <c r="Z16" s="50" t="s">
        <v>86</v>
      </c>
      <c r="AA16" s="126">
        <v>1916</v>
      </c>
      <c r="AB16" s="126">
        <v>788</v>
      </c>
      <c r="AC16" s="91">
        <v>2273</v>
      </c>
      <c r="AD16" s="126">
        <v>1773</v>
      </c>
      <c r="AE16" s="126">
        <v>721</v>
      </c>
      <c r="AF16" s="126">
        <v>851</v>
      </c>
      <c r="AG16" s="126">
        <v>851</v>
      </c>
      <c r="AH16" s="126">
        <v>2501</v>
      </c>
      <c r="AI16" s="128">
        <v>864</v>
      </c>
      <c r="AJ16" s="128">
        <v>2273</v>
      </c>
      <c r="AK16" s="128">
        <v>1898</v>
      </c>
      <c r="AL16" s="129">
        <v>1536</v>
      </c>
      <c r="AM16" s="128">
        <v>2273</v>
      </c>
      <c r="AN16" s="128">
        <v>2273</v>
      </c>
      <c r="AO16" s="88"/>
      <c r="AP16" s="111"/>
      <c r="AQ16" s="111"/>
      <c r="AR16" s="111"/>
      <c r="AS16" s="111"/>
      <c r="AT16" s="112"/>
      <c r="AU16" s="111"/>
      <c r="AV16" s="111"/>
      <c r="AW16" s="111"/>
      <c r="AX16" s="111"/>
      <c r="AY16" s="41"/>
      <c r="AZ16" s="57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</row>
    <row r="17" spans="2:70" ht="15" thickBot="1">
      <c r="B17" s="74">
        <v>7</v>
      </c>
      <c r="C17" s="164">
        <v>2840</v>
      </c>
      <c r="D17" s="164">
        <v>1669</v>
      </c>
      <c r="E17" s="164">
        <v>2045</v>
      </c>
      <c r="F17" s="164">
        <v>2921</v>
      </c>
      <c r="G17" s="164">
        <v>3800</v>
      </c>
      <c r="H17" s="164">
        <v>4861</v>
      </c>
      <c r="I17" s="164">
        <v>6624</v>
      </c>
      <c r="J17" s="164">
        <v>7820</v>
      </c>
      <c r="K17" s="164">
        <v>9068</v>
      </c>
      <c r="L17" s="164">
        <v>10564</v>
      </c>
      <c r="M17" s="164">
        <v>13137</v>
      </c>
      <c r="N17" s="164">
        <v>19911</v>
      </c>
      <c r="O17" s="165">
        <v>27846</v>
      </c>
      <c r="P17" s="102">
        <v>47518</v>
      </c>
      <c r="Q17" s="102">
        <v>63187</v>
      </c>
      <c r="R17" s="2"/>
      <c r="S17" s="2"/>
      <c r="T17">
        <v>3.5</v>
      </c>
      <c r="U17" s="37" t="s">
        <v>111</v>
      </c>
      <c r="V17" s="38">
        <f t="shared" si="0"/>
        <v>489.76200000000006</v>
      </c>
      <c r="W17" s="99"/>
      <c r="Y17" s="40">
        <f>IF('Cover Page'!$E$31 = 3, ROUND(V17,0),IF('Cover Page'!$E$31 =4, W17,"0"))</f>
        <v>490</v>
      </c>
      <c r="Z17" s="50" t="s">
        <v>87</v>
      </c>
      <c r="AA17" s="126">
        <v>2213</v>
      </c>
      <c r="AB17" s="126">
        <v>970</v>
      </c>
      <c r="AC17" s="91">
        <v>2672</v>
      </c>
      <c r="AD17" s="126">
        <v>2075</v>
      </c>
      <c r="AE17" s="126">
        <v>721</v>
      </c>
      <c r="AF17" s="126">
        <v>989</v>
      </c>
      <c r="AG17" s="126">
        <v>989</v>
      </c>
      <c r="AH17" s="126">
        <v>3320</v>
      </c>
      <c r="AI17" s="128">
        <v>864</v>
      </c>
      <c r="AJ17" s="128">
        <v>2672</v>
      </c>
      <c r="AK17" s="128">
        <v>2220</v>
      </c>
      <c r="AL17" s="129">
        <v>1536</v>
      </c>
      <c r="AM17" s="128">
        <v>2672</v>
      </c>
      <c r="AN17" s="128">
        <v>2672</v>
      </c>
      <c r="AO17" s="88"/>
      <c r="AP17" s="111"/>
      <c r="AQ17" s="111"/>
      <c r="AR17" s="111"/>
      <c r="AS17" s="111"/>
      <c r="AT17" s="112"/>
      <c r="AU17" s="111"/>
      <c r="AV17" s="111"/>
      <c r="AW17" s="111"/>
      <c r="AX17" s="111"/>
      <c r="AY17" s="41"/>
      <c r="AZ17" s="57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</row>
    <row r="18" spans="2:70" ht="15" thickBot="1">
      <c r="B18" s="74">
        <v>7.5</v>
      </c>
      <c r="C18" s="164">
        <v>3008</v>
      </c>
      <c r="D18" s="164">
        <v>1748</v>
      </c>
      <c r="E18" s="164">
        <v>2140</v>
      </c>
      <c r="F18" s="164">
        <v>3053</v>
      </c>
      <c r="G18" s="164">
        <v>3974</v>
      </c>
      <c r="H18" s="164">
        <v>5076</v>
      </c>
      <c r="I18" s="164">
        <v>6898</v>
      </c>
      <c r="J18" s="164">
        <v>8142</v>
      </c>
      <c r="K18" s="164">
        <v>9436</v>
      </c>
      <c r="L18" s="164">
        <v>10986</v>
      </c>
      <c r="M18" s="164">
        <v>13660</v>
      </c>
      <c r="N18" s="164">
        <v>20663</v>
      </c>
      <c r="O18" s="165">
        <v>28868</v>
      </c>
      <c r="P18" s="102">
        <v>48818</v>
      </c>
      <c r="Q18" s="102">
        <v>65030</v>
      </c>
      <c r="R18" s="2"/>
      <c r="S18" s="2"/>
      <c r="T18">
        <v>4</v>
      </c>
      <c r="U18" s="37" t="s">
        <v>112</v>
      </c>
      <c r="V18" s="38">
        <f t="shared" si="0"/>
        <v>559.72800000000007</v>
      </c>
      <c r="W18" s="99"/>
      <c r="Y18" s="40">
        <f>IF('Cover Page'!$E$31 = 3, ROUND(V18,0),IF('Cover Page'!$E$31 =4, W18,"0"))</f>
        <v>560</v>
      </c>
      <c r="Z18" s="50" t="s">
        <v>88</v>
      </c>
      <c r="AA18" s="126">
        <v>2670</v>
      </c>
      <c r="AB18" s="126">
        <v>1153</v>
      </c>
      <c r="AC18" s="91">
        <v>3306</v>
      </c>
      <c r="AD18" s="126">
        <v>2670</v>
      </c>
      <c r="AE18" s="126">
        <v>721</v>
      </c>
      <c r="AF18" s="126">
        <v>1139</v>
      </c>
      <c r="AG18" s="126">
        <v>1139</v>
      </c>
      <c r="AH18" s="126">
        <v>4319</v>
      </c>
      <c r="AI18" s="128">
        <v>864</v>
      </c>
      <c r="AJ18" s="128">
        <v>3306</v>
      </c>
      <c r="AK18" s="128">
        <v>2858</v>
      </c>
      <c r="AL18" s="129">
        <v>2143</v>
      </c>
      <c r="AM18" s="128">
        <v>3306</v>
      </c>
      <c r="AN18" s="128">
        <v>3306</v>
      </c>
      <c r="AO18" s="88"/>
      <c r="AP18" s="111"/>
      <c r="AQ18" s="111"/>
      <c r="AR18" s="111"/>
      <c r="AS18" s="111"/>
      <c r="AT18" s="112"/>
      <c r="AU18" s="111"/>
      <c r="AV18" s="111"/>
      <c r="AW18" s="111"/>
      <c r="AX18" s="111"/>
      <c r="AY18" s="41"/>
      <c r="AZ18" s="57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</row>
    <row r="19" spans="2:70" ht="15" thickBot="1">
      <c r="B19" s="74">
        <v>8</v>
      </c>
      <c r="C19" s="164">
        <v>3176</v>
      </c>
      <c r="D19" s="164">
        <v>1827</v>
      </c>
      <c r="E19" s="164">
        <v>2235</v>
      </c>
      <c r="F19" s="164">
        <v>3185</v>
      </c>
      <c r="G19" s="164">
        <v>4148</v>
      </c>
      <c r="H19" s="164">
        <v>5291</v>
      </c>
      <c r="I19" s="164">
        <v>7172</v>
      </c>
      <c r="J19" s="164">
        <v>8464</v>
      </c>
      <c r="K19" s="164">
        <v>9804</v>
      </c>
      <c r="L19" s="164">
        <v>11408</v>
      </c>
      <c r="M19" s="164">
        <v>14183</v>
      </c>
      <c r="N19" s="164">
        <v>21415</v>
      </c>
      <c r="O19" s="165">
        <v>29890</v>
      </c>
      <c r="P19" s="102">
        <v>50118</v>
      </c>
      <c r="Q19" s="102">
        <v>66873</v>
      </c>
      <c r="R19" s="2"/>
      <c r="S19" s="2"/>
      <c r="T19">
        <v>4.5</v>
      </c>
      <c r="U19" s="37" t="s">
        <v>113</v>
      </c>
      <c r="V19" s="38">
        <f t="shared" si="0"/>
        <v>629.69400000000007</v>
      </c>
      <c r="W19" s="99"/>
      <c r="Y19" s="40">
        <f>IF('Cover Page'!$E$31 = 3, ROUND(V19,0),IF('Cover Page'!$E$31 =4, W19,"0"))</f>
        <v>630</v>
      </c>
      <c r="Z19" s="50" t="s">
        <v>89</v>
      </c>
      <c r="AA19" s="126">
        <v>3230</v>
      </c>
      <c r="AB19" s="126">
        <v>1361</v>
      </c>
      <c r="AC19" s="91">
        <v>3866</v>
      </c>
      <c r="AD19" s="126">
        <v>3122</v>
      </c>
      <c r="AE19" s="126">
        <v>721</v>
      </c>
      <c r="AF19" s="126">
        <v>1291</v>
      </c>
      <c r="AG19" s="126">
        <v>1291</v>
      </c>
      <c r="AH19" s="126">
        <v>4681</v>
      </c>
      <c r="AI19" s="128">
        <v>864</v>
      </c>
      <c r="AJ19" s="128">
        <v>3866</v>
      </c>
      <c r="AK19" s="128">
        <v>3340</v>
      </c>
      <c r="AL19" s="129">
        <v>2143</v>
      </c>
      <c r="AM19" s="128">
        <v>3866</v>
      </c>
      <c r="AN19" s="128">
        <v>3866</v>
      </c>
      <c r="AO19" s="88"/>
      <c r="AP19" s="111"/>
      <c r="AQ19" s="111"/>
      <c r="AR19" s="111"/>
      <c r="AS19" s="111"/>
      <c r="AT19" s="112"/>
      <c r="AU19" s="111"/>
      <c r="AV19" s="111"/>
      <c r="AW19" s="111"/>
      <c r="AX19" s="111"/>
      <c r="AY19" s="41"/>
      <c r="AZ19" s="57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</row>
    <row r="20" spans="2:70" ht="15" thickBot="1">
      <c r="B20" s="74">
        <v>8.5</v>
      </c>
      <c r="C20" s="164">
        <v>3344</v>
      </c>
      <c r="D20" s="164">
        <v>1906</v>
      </c>
      <c r="E20" s="164">
        <v>2330</v>
      </c>
      <c r="F20" s="164">
        <v>3317</v>
      </c>
      <c r="G20" s="164">
        <v>4322</v>
      </c>
      <c r="H20" s="164">
        <v>5506</v>
      </c>
      <c r="I20" s="164">
        <v>7446</v>
      </c>
      <c r="J20" s="164">
        <v>8786</v>
      </c>
      <c r="K20" s="164">
        <v>10172</v>
      </c>
      <c r="L20" s="164">
        <v>11830</v>
      </c>
      <c r="M20" s="164">
        <v>14706</v>
      </c>
      <c r="N20" s="164">
        <v>22167</v>
      </c>
      <c r="O20" s="165">
        <v>30912</v>
      </c>
      <c r="P20" s="102">
        <v>51418</v>
      </c>
      <c r="Q20" s="102">
        <v>68716</v>
      </c>
      <c r="R20" s="2"/>
      <c r="S20" s="2"/>
      <c r="T20">
        <v>5</v>
      </c>
      <c r="U20" s="37" t="s">
        <v>114</v>
      </c>
      <c r="V20" s="38">
        <f t="shared" si="0"/>
        <v>699.66000000000008</v>
      </c>
      <c r="W20" s="99"/>
      <c r="Y20" s="40">
        <f>IF('Cover Page'!$E$31 = 3, ROUND(V20,0),IF('Cover Page'!$E$31 =4, W20,"0"))</f>
        <v>700</v>
      </c>
      <c r="Z20" s="50" t="s">
        <v>90</v>
      </c>
      <c r="AA20" s="126">
        <v>4145</v>
      </c>
      <c r="AB20" s="126">
        <v>1819</v>
      </c>
      <c r="AC20" s="91">
        <v>5114</v>
      </c>
      <c r="AD20" s="126">
        <v>4215</v>
      </c>
      <c r="AE20" s="126">
        <v>721</v>
      </c>
      <c r="AF20" s="126">
        <v>1669</v>
      </c>
      <c r="AG20" s="126">
        <v>1669</v>
      </c>
      <c r="AH20" s="126">
        <v>4905</v>
      </c>
      <c r="AI20" s="128">
        <v>864</v>
      </c>
      <c r="AJ20" s="128">
        <v>5114</v>
      </c>
      <c r="AK20" s="128">
        <v>4512</v>
      </c>
      <c r="AL20" s="129">
        <v>2972</v>
      </c>
      <c r="AM20" s="128">
        <v>5114</v>
      </c>
      <c r="AN20" s="128">
        <v>5114</v>
      </c>
      <c r="AO20" s="88"/>
      <c r="AP20" s="111"/>
      <c r="AQ20" s="111"/>
      <c r="AR20" s="111"/>
      <c r="AS20" s="111"/>
      <c r="AT20" s="112"/>
      <c r="AU20" s="111"/>
      <c r="AV20" s="111"/>
      <c r="AW20" s="111"/>
      <c r="AX20" s="111"/>
      <c r="AY20" s="41"/>
      <c r="AZ20" s="57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</row>
    <row r="21" spans="2:70" ht="15" thickBot="1">
      <c r="B21" s="74">
        <v>9</v>
      </c>
      <c r="C21" s="164">
        <v>3512</v>
      </c>
      <c r="D21" s="164">
        <v>1985</v>
      </c>
      <c r="E21" s="164">
        <v>2425</v>
      </c>
      <c r="F21" s="164">
        <v>3449</v>
      </c>
      <c r="G21" s="164">
        <v>4496</v>
      </c>
      <c r="H21" s="164">
        <v>5721</v>
      </c>
      <c r="I21" s="164">
        <v>7720</v>
      </c>
      <c r="J21" s="164">
        <v>9108</v>
      </c>
      <c r="K21" s="164">
        <v>10540</v>
      </c>
      <c r="L21" s="164">
        <v>12252</v>
      </c>
      <c r="M21" s="164">
        <v>15229</v>
      </c>
      <c r="N21" s="164">
        <v>22919</v>
      </c>
      <c r="O21" s="165">
        <v>31934</v>
      </c>
      <c r="P21" s="102">
        <v>52718</v>
      </c>
      <c r="Q21" s="102">
        <v>70559</v>
      </c>
      <c r="R21" s="2"/>
      <c r="S21" s="2"/>
      <c r="T21">
        <v>5.5</v>
      </c>
      <c r="U21" s="37" t="s">
        <v>115</v>
      </c>
      <c r="V21" s="38">
        <f t="shared" si="0"/>
        <v>769.62600000000009</v>
      </c>
      <c r="W21" s="99"/>
      <c r="Y21" s="40">
        <f>IF('Cover Page'!$E$31 = 3, ROUND(V21,0),IF('Cover Page'!$E$31 =4, W21,"0"))</f>
        <v>770</v>
      </c>
      <c r="Z21" s="50" t="s">
        <v>91</v>
      </c>
      <c r="AA21" s="126">
        <v>11185</v>
      </c>
      <c r="AB21" s="126">
        <v>2429</v>
      </c>
      <c r="AC21" s="92" t="s">
        <v>552</v>
      </c>
      <c r="AD21" s="126">
        <v>7236</v>
      </c>
      <c r="AE21" s="126">
        <v>721</v>
      </c>
      <c r="AF21" s="126">
        <v>2426</v>
      </c>
      <c r="AG21" s="126">
        <v>2426</v>
      </c>
      <c r="AH21" s="126">
        <v>7926</v>
      </c>
      <c r="AI21" s="128">
        <v>864</v>
      </c>
      <c r="AJ21" s="92" t="s">
        <v>552</v>
      </c>
      <c r="AK21" s="128">
        <v>14329</v>
      </c>
      <c r="AL21" s="129">
        <v>3738</v>
      </c>
      <c r="AM21" s="94"/>
      <c r="AN21" s="94"/>
      <c r="AO21" s="53"/>
      <c r="AP21" s="111"/>
      <c r="AQ21" s="111"/>
      <c r="AR21" s="113"/>
      <c r="AS21" s="113"/>
      <c r="AT21" s="112"/>
      <c r="AU21" s="111"/>
      <c r="AV21" s="111"/>
      <c r="AW21" s="111"/>
      <c r="AX21" s="111"/>
      <c r="AY21" s="41"/>
      <c r="AZ21" s="57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</row>
    <row r="22" spans="2:70" ht="15" thickBot="1">
      <c r="B22" s="74">
        <v>9.5</v>
      </c>
      <c r="C22" s="164">
        <v>3680</v>
      </c>
      <c r="D22" s="164">
        <v>2064</v>
      </c>
      <c r="E22" s="164">
        <v>2520</v>
      </c>
      <c r="F22" s="164">
        <v>3581</v>
      </c>
      <c r="G22" s="164">
        <v>4670</v>
      </c>
      <c r="H22" s="164">
        <v>5936</v>
      </c>
      <c r="I22" s="164">
        <v>7994</v>
      </c>
      <c r="J22" s="164">
        <v>9430</v>
      </c>
      <c r="K22" s="164">
        <v>10908</v>
      </c>
      <c r="L22" s="164">
        <v>12674</v>
      </c>
      <c r="M22" s="164">
        <v>15752</v>
      </c>
      <c r="N22" s="164">
        <v>23671</v>
      </c>
      <c r="O22" s="165">
        <v>32956</v>
      </c>
      <c r="P22" s="102">
        <v>54018</v>
      </c>
      <c r="Q22" s="102">
        <v>72402</v>
      </c>
      <c r="R22" s="2"/>
      <c r="S22" s="2"/>
      <c r="T22">
        <v>6</v>
      </c>
      <c r="U22" s="37" t="s">
        <v>116</v>
      </c>
      <c r="V22" s="38">
        <f t="shared" si="0"/>
        <v>839.5920000000001</v>
      </c>
      <c r="W22" s="99"/>
      <c r="Y22" s="40">
        <f>IF('Cover Page'!$E$31 = 3, ROUND(V22,0),IF('Cover Page'!$E$31 =4, W22,"0"))</f>
        <v>840</v>
      </c>
      <c r="Z22" s="51" t="s">
        <v>92</v>
      </c>
      <c r="AA22" s="126">
        <v>16438</v>
      </c>
      <c r="AB22" s="126">
        <v>3638</v>
      </c>
      <c r="AC22" s="92" t="s">
        <v>552</v>
      </c>
      <c r="AD22" s="126">
        <v>10072</v>
      </c>
      <c r="AE22" s="126">
        <v>721</v>
      </c>
      <c r="AF22" s="126">
        <v>2730</v>
      </c>
      <c r="AG22" s="126">
        <v>2730</v>
      </c>
      <c r="AH22" s="126">
        <v>8862</v>
      </c>
      <c r="AI22" s="128">
        <v>864</v>
      </c>
      <c r="AJ22" s="92" t="s">
        <v>552</v>
      </c>
      <c r="AK22" s="128">
        <v>20067</v>
      </c>
      <c r="AL22" s="129">
        <v>5025</v>
      </c>
      <c r="AM22" s="94"/>
      <c r="AN22" s="94"/>
      <c r="AO22" s="76"/>
      <c r="AP22" s="111"/>
      <c r="AQ22" s="111"/>
      <c r="AR22" s="113"/>
      <c r="AS22" s="113"/>
      <c r="AT22" s="112"/>
      <c r="AU22" s="111"/>
      <c r="AV22" s="111"/>
      <c r="AW22" s="111"/>
      <c r="AX22" s="111"/>
      <c r="AY22" s="41"/>
      <c r="AZ22" s="57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</row>
    <row r="23" spans="2:70" ht="15" thickBot="1">
      <c r="B23" s="74">
        <v>10</v>
      </c>
      <c r="C23" s="164">
        <v>3848</v>
      </c>
      <c r="D23" s="164">
        <v>2143</v>
      </c>
      <c r="E23" s="164">
        <v>2615</v>
      </c>
      <c r="F23" s="164">
        <v>3713</v>
      </c>
      <c r="G23" s="164">
        <v>4844</v>
      </c>
      <c r="H23" s="164">
        <v>6151</v>
      </c>
      <c r="I23" s="164">
        <v>8268</v>
      </c>
      <c r="J23" s="164">
        <v>9752</v>
      </c>
      <c r="K23" s="164">
        <v>11276</v>
      </c>
      <c r="L23" s="164">
        <v>13096</v>
      </c>
      <c r="M23" s="164">
        <v>16275</v>
      </c>
      <c r="N23" s="164">
        <v>24423</v>
      </c>
      <c r="O23" s="165">
        <v>33978</v>
      </c>
      <c r="P23" s="102">
        <v>55318</v>
      </c>
      <c r="Q23" s="102">
        <v>74245</v>
      </c>
      <c r="R23" s="2"/>
      <c r="S23" s="2"/>
      <c r="T23">
        <v>6.5</v>
      </c>
      <c r="U23" s="37" t="s">
        <v>117</v>
      </c>
      <c r="V23" s="38">
        <f t="shared" si="0"/>
        <v>909.55800000000011</v>
      </c>
      <c r="W23" s="99"/>
      <c r="Y23" s="40">
        <f>IF('Cover Page'!$E$31 = 3, ROUND(V23,0),IF('Cover Page'!$E$31 =4, W23,"0"))</f>
        <v>910</v>
      </c>
      <c r="Z23" s="50" t="s">
        <v>96</v>
      </c>
      <c r="AA23" s="126">
        <v>19731</v>
      </c>
      <c r="AB23" s="126">
        <v>9410</v>
      </c>
      <c r="AC23" s="92" t="s">
        <v>552</v>
      </c>
      <c r="AD23" s="126">
        <v>15602</v>
      </c>
      <c r="AE23" s="127">
        <v>864</v>
      </c>
      <c r="AF23" s="126">
        <v>3413</v>
      </c>
      <c r="AG23" s="126">
        <v>3413</v>
      </c>
      <c r="AH23" s="92" t="s">
        <v>552</v>
      </c>
      <c r="AI23" s="128">
        <v>1154</v>
      </c>
      <c r="AJ23" s="92" t="s">
        <v>552</v>
      </c>
      <c r="AK23" s="128">
        <v>42957</v>
      </c>
      <c r="AL23" s="94"/>
      <c r="AM23" s="94"/>
      <c r="AN23" s="94"/>
      <c r="AO23" s="53"/>
      <c r="AP23" s="41"/>
      <c r="AQ23" s="41"/>
      <c r="AR23" s="57"/>
      <c r="AS23" s="57"/>
      <c r="AT23" s="42"/>
      <c r="AU23" s="41"/>
      <c r="AV23" s="41"/>
      <c r="AW23" s="43"/>
      <c r="AX23" s="41"/>
      <c r="AY23" s="41"/>
      <c r="AZ23" s="57"/>
      <c r="BC23" s="59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</row>
    <row r="24" spans="2:70" ht="15" thickBot="1">
      <c r="B24" s="74">
        <v>10.5</v>
      </c>
      <c r="C24" s="164">
        <v>4016</v>
      </c>
      <c r="D24" s="164">
        <v>2222</v>
      </c>
      <c r="E24" s="164">
        <v>2710</v>
      </c>
      <c r="F24" s="164">
        <v>3845</v>
      </c>
      <c r="G24" s="164">
        <v>5018</v>
      </c>
      <c r="H24" s="164">
        <v>6366</v>
      </c>
      <c r="I24" s="164">
        <v>8542</v>
      </c>
      <c r="J24" s="164">
        <v>10074</v>
      </c>
      <c r="K24" s="164">
        <v>11644</v>
      </c>
      <c r="L24" s="164">
        <v>13518</v>
      </c>
      <c r="M24" s="164">
        <v>16798</v>
      </c>
      <c r="N24" s="164">
        <v>25175</v>
      </c>
      <c r="O24" s="165">
        <v>35000</v>
      </c>
      <c r="P24" s="102">
        <v>56618</v>
      </c>
      <c r="Q24" s="102">
        <v>76088</v>
      </c>
      <c r="R24" s="2"/>
      <c r="S24" s="2"/>
      <c r="T24">
        <v>7</v>
      </c>
      <c r="U24" s="37" t="s">
        <v>118</v>
      </c>
      <c r="V24" s="38">
        <f t="shared" si="0"/>
        <v>979.52400000000011</v>
      </c>
      <c r="W24" s="99"/>
      <c r="Y24" s="40">
        <f>IF('Cover Page'!$E$31 = 3, ROUND(V24,0),IF('Cover Page'!$E$31 =4, W24,"0"))</f>
        <v>980</v>
      </c>
      <c r="Z24" s="50" t="s">
        <v>97</v>
      </c>
      <c r="AA24" s="126">
        <v>24286</v>
      </c>
      <c r="AB24" s="126">
        <v>11839</v>
      </c>
      <c r="AC24" s="92" t="s">
        <v>552</v>
      </c>
      <c r="AD24" s="126">
        <v>19859</v>
      </c>
      <c r="AE24" s="127">
        <v>864</v>
      </c>
      <c r="AF24" s="126">
        <v>3794</v>
      </c>
      <c r="AG24" s="126">
        <v>3794</v>
      </c>
      <c r="AH24" s="92" t="s">
        <v>552</v>
      </c>
      <c r="AI24" s="128">
        <v>1154</v>
      </c>
      <c r="AJ24" s="92" t="s">
        <v>552</v>
      </c>
      <c r="AK24" s="128">
        <v>52595</v>
      </c>
      <c r="AL24" s="94"/>
      <c r="AM24" s="94"/>
      <c r="AN24" s="94"/>
      <c r="AO24" s="53"/>
      <c r="AP24" s="41"/>
      <c r="AQ24" s="41"/>
      <c r="AR24" s="57"/>
      <c r="AS24" s="57"/>
      <c r="AT24" s="42"/>
      <c r="AU24" s="41"/>
      <c r="AV24" s="41"/>
      <c r="AW24" s="43"/>
      <c r="AX24" s="41"/>
      <c r="AY24" s="41"/>
      <c r="AZ24" s="57"/>
      <c r="BC24" s="59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</row>
    <row r="25" spans="2:70" ht="15" thickBot="1">
      <c r="B25" s="74">
        <v>11</v>
      </c>
      <c r="C25" s="164">
        <v>4184</v>
      </c>
      <c r="D25" s="164">
        <v>2301</v>
      </c>
      <c r="E25" s="164">
        <v>2805</v>
      </c>
      <c r="F25" s="164">
        <v>3977</v>
      </c>
      <c r="G25" s="164">
        <v>5192</v>
      </c>
      <c r="H25" s="164">
        <v>6581</v>
      </c>
      <c r="I25" s="164">
        <v>8816</v>
      </c>
      <c r="J25" s="164">
        <v>10396</v>
      </c>
      <c r="K25" s="164">
        <v>12012</v>
      </c>
      <c r="L25" s="164">
        <v>13940</v>
      </c>
      <c r="M25" s="164">
        <v>17321</v>
      </c>
      <c r="N25" s="164">
        <v>25927</v>
      </c>
      <c r="O25" s="165">
        <v>36022</v>
      </c>
      <c r="P25" s="102">
        <v>57918</v>
      </c>
      <c r="Q25" s="102">
        <v>77931</v>
      </c>
      <c r="R25" s="2"/>
      <c r="S25" s="2"/>
      <c r="T25">
        <v>7.5</v>
      </c>
      <c r="U25" s="37" t="s">
        <v>119</v>
      </c>
      <c r="V25" s="38">
        <f t="shared" si="0"/>
        <v>1049.4900000000002</v>
      </c>
      <c r="W25" s="99"/>
      <c r="Y25" s="40">
        <f>IF('Cover Page'!$E$31 = 3, ROUND(V25,0),IF('Cover Page'!$E$31 =4, W25,"0"))</f>
        <v>1049</v>
      </c>
      <c r="AA25" s="41"/>
      <c r="AB25" s="41"/>
      <c r="AC25" s="41"/>
      <c r="AD25" s="41"/>
      <c r="AE25" s="42"/>
      <c r="AF25" s="41"/>
      <c r="AG25" s="41"/>
      <c r="AH25" s="43"/>
      <c r="AI25" s="41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</row>
    <row r="26" spans="2:70" ht="26.25" customHeight="1" thickBot="1">
      <c r="B26" s="74">
        <v>11.5</v>
      </c>
      <c r="C26" s="164">
        <v>4352</v>
      </c>
      <c r="D26" s="164">
        <v>2380</v>
      </c>
      <c r="E26" s="164">
        <v>2900</v>
      </c>
      <c r="F26" s="164">
        <v>4109</v>
      </c>
      <c r="G26" s="164">
        <v>5366</v>
      </c>
      <c r="H26" s="164">
        <v>6796</v>
      </c>
      <c r="I26" s="164">
        <v>9090</v>
      </c>
      <c r="J26" s="164">
        <v>10718</v>
      </c>
      <c r="K26" s="164">
        <v>12380</v>
      </c>
      <c r="L26" s="164">
        <v>14362</v>
      </c>
      <c r="M26" s="164">
        <v>17844</v>
      </c>
      <c r="N26" s="164">
        <v>26679</v>
      </c>
      <c r="O26" s="165">
        <v>37044</v>
      </c>
      <c r="P26" s="102">
        <v>59218</v>
      </c>
      <c r="Q26" s="102">
        <v>79774</v>
      </c>
      <c r="R26" s="2"/>
      <c r="S26" s="2"/>
      <c r="T26">
        <v>8</v>
      </c>
      <c r="U26" s="37" t="s">
        <v>120</v>
      </c>
      <c r="V26" s="38">
        <f t="shared" si="0"/>
        <v>1119.4560000000001</v>
      </c>
      <c r="W26" s="99"/>
      <c r="Y26" s="40">
        <f>IF('Cover Page'!$E$31 = 3, ROUND(V26,0),IF('Cover Page'!$E$31 =4, W26,"0"))</f>
        <v>1119</v>
      </c>
      <c r="Z26" s="104"/>
      <c r="AA26" s="105"/>
      <c r="AB26" s="105"/>
      <c r="AC26" s="105"/>
      <c r="AD26" s="105"/>
      <c r="AE26" s="105"/>
      <c r="AF26" s="105"/>
      <c r="AG26" s="106"/>
      <c r="AH26" s="105"/>
      <c r="AI26" s="105"/>
      <c r="AJ26" s="225"/>
      <c r="AK26" s="226"/>
      <c r="AO26" s="26"/>
      <c r="AP26" s="55"/>
      <c r="AQ26" s="27"/>
      <c r="AR26" s="69"/>
      <c r="AS26" s="69"/>
      <c r="AT26" s="42"/>
      <c r="AU26" s="41"/>
      <c r="AW26" s="41"/>
      <c r="AX26" s="41"/>
      <c r="AZ26" s="41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</row>
    <row r="27" spans="2:70" ht="15" thickBot="1">
      <c r="B27" s="74">
        <v>12</v>
      </c>
      <c r="C27" s="164">
        <v>4520</v>
      </c>
      <c r="D27" s="164">
        <v>2459</v>
      </c>
      <c r="E27" s="164">
        <v>2995</v>
      </c>
      <c r="F27" s="164">
        <v>4241</v>
      </c>
      <c r="G27" s="164">
        <v>5540</v>
      </c>
      <c r="H27" s="164">
        <v>7011</v>
      </c>
      <c r="I27" s="164">
        <v>9364</v>
      </c>
      <c r="J27" s="164">
        <v>11040</v>
      </c>
      <c r="K27" s="164">
        <v>12748</v>
      </c>
      <c r="L27" s="164">
        <v>14784</v>
      </c>
      <c r="M27" s="164">
        <v>18367</v>
      </c>
      <c r="N27" s="164">
        <v>27431</v>
      </c>
      <c r="O27" s="165">
        <v>38066</v>
      </c>
      <c r="P27" s="102">
        <v>60518</v>
      </c>
      <c r="Q27" s="102">
        <v>81617</v>
      </c>
      <c r="R27" s="2"/>
      <c r="S27" s="2"/>
      <c r="T27">
        <v>8.5</v>
      </c>
      <c r="U27" s="37" t="s">
        <v>121</v>
      </c>
      <c r="V27" s="38">
        <f t="shared" si="0"/>
        <v>1189.422</v>
      </c>
      <c r="W27" s="99"/>
      <c r="Y27" s="40">
        <f>IF('Cover Page'!$E$31 = 3, ROUND(V27,0),IF('Cover Page'!$E$31 =4, W27,"0"))</f>
        <v>1189</v>
      </c>
      <c r="Z27" s="65">
        <v>46054</v>
      </c>
      <c r="AA27" s="107"/>
      <c r="AB27" s="107"/>
      <c r="AC27" s="108"/>
      <c r="AD27" s="108"/>
      <c r="AE27" s="107"/>
      <c r="AF27" s="107"/>
      <c r="AG27" s="107"/>
      <c r="AH27" s="107"/>
      <c r="AI27" s="95"/>
      <c r="AJ27" s="109"/>
      <c r="AK27" s="103"/>
      <c r="AL27" s="58"/>
      <c r="AM27" s="59"/>
      <c r="AO27" s="57"/>
      <c r="AP27" s="57"/>
      <c r="AQ27" s="53"/>
      <c r="AR27" s="55"/>
      <c r="AS27" s="55"/>
      <c r="AT27" s="10"/>
      <c r="AU27" s="114"/>
      <c r="AW27" s="10"/>
      <c r="AX27" s="115"/>
      <c r="AZ27" s="55"/>
      <c r="BA27" s="58"/>
      <c r="BB27" s="59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</row>
    <row r="28" spans="2:70" ht="24" thickBot="1">
      <c r="B28" s="74">
        <v>12.5</v>
      </c>
      <c r="C28" s="164">
        <v>4688</v>
      </c>
      <c r="D28" s="164">
        <v>2538</v>
      </c>
      <c r="E28" s="164">
        <v>3090</v>
      </c>
      <c r="F28" s="164">
        <v>4373</v>
      </c>
      <c r="G28" s="164">
        <v>5714</v>
      </c>
      <c r="H28" s="164">
        <v>7226</v>
      </c>
      <c r="I28" s="164">
        <v>9638</v>
      </c>
      <c r="J28" s="164">
        <v>11362</v>
      </c>
      <c r="K28" s="164">
        <v>13116</v>
      </c>
      <c r="L28" s="164">
        <v>15206</v>
      </c>
      <c r="M28" s="164">
        <v>18890</v>
      </c>
      <c r="N28" s="164">
        <v>28183</v>
      </c>
      <c r="O28" s="165">
        <v>39088</v>
      </c>
      <c r="P28" s="102">
        <v>61818</v>
      </c>
      <c r="Q28" s="102">
        <v>83460</v>
      </c>
      <c r="R28" s="2"/>
      <c r="S28" s="2"/>
      <c r="T28">
        <v>9</v>
      </c>
      <c r="U28" s="37" t="s">
        <v>122</v>
      </c>
      <c r="V28" s="38">
        <f t="shared" si="0"/>
        <v>1259.3880000000001</v>
      </c>
      <c r="W28" s="99"/>
      <c r="Y28" s="40">
        <f>IF('Cover Page'!$E$31 = 3, ROUND(V28,0),IF('Cover Page'!$E$31 =4, W28,"0"))</f>
        <v>1259</v>
      </c>
      <c r="Z28" s="221" t="s">
        <v>553</v>
      </c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103"/>
      <c r="AL28" s="58"/>
      <c r="AM28" s="59"/>
      <c r="AO28" s="57"/>
      <c r="AP28" s="57"/>
      <c r="AQ28" s="53"/>
      <c r="AR28" s="55"/>
      <c r="AS28" s="55"/>
      <c r="AT28" s="10"/>
      <c r="AU28" s="114"/>
      <c r="AW28" s="10"/>
      <c r="AX28" s="115"/>
      <c r="AZ28" s="55"/>
      <c r="BA28" s="58"/>
      <c r="BB28" s="59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</row>
    <row r="29" spans="2:70" ht="18" thickBot="1">
      <c r="B29" s="74">
        <v>13</v>
      </c>
      <c r="C29" s="164">
        <v>4856</v>
      </c>
      <c r="D29" s="164">
        <v>2617</v>
      </c>
      <c r="E29" s="164">
        <v>3185</v>
      </c>
      <c r="F29" s="164">
        <v>4505</v>
      </c>
      <c r="G29" s="164">
        <v>5888</v>
      </c>
      <c r="H29" s="164">
        <v>7441</v>
      </c>
      <c r="I29" s="164">
        <v>9912</v>
      </c>
      <c r="J29" s="164">
        <v>11684</v>
      </c>
      <c r="K29" s="164">
        <v>13484</v>
      </c>
      <c r="L29" s="164">
        <v>15628</v>
      </c>
      <c r="M29" s="164">
        <v>19413</v>
      </c>
      <c r="N29" s="164">
        <v>28935</v>
      </c>
      <c r="O29" s="165">
        <v>40110</v>
      </c>
      <c r="P29" s="102">
        <v>63118</v>
      </c>
      <c r="Q29" s="102">
        <v>85303</v>
      </c>
      <c r="R29" s="2"/>
      <c r="S29" s="2"/>
      <c r="T29">
        <v>9.5</v>
      </c>
      <c r="U29" s="37" t="s">
        <v>123</v>
      </c>
      <c r="V29" s="38">
        <f t="shared" si="0"/>
        <v>1329.3540000000003</v>
      </c>
      <c r="W29" s="99"/>
      <c r="Y29" s="40">
        <f>IF('Cover Page'!$E$31 = 3, ROUND(V29,0),IF('Cover Page'!$E$31 =4, W29,"0"))</f>
        <v>1329</v>
      </c>
      <c r="Z29" s="130"/>
      <c r="AA29" s="229" t="s">
        <v>81</v>
      </c>
      <c r="AB29" s="230"/>
      <c r="AC29" s="229" t="s">
        <v>82</v>
      </c>
      <c r="AD29" s="230"/>
      <c r="AE29" s="229" t="s">
        <v>83</v>
      </c>
      <c r="AF29" s="230"/>
      <c r="AG29" s="229" t="s">
        <v>84</v>
      </c>
      <c r="AH29" s="230"/>
      <c r="AI29" s="229" t="s">
        <v>85</v>
      </c>
      <c r="AJ29" s="232"/>
      <c r="AK29" s="103"/>
      <c r="AL29" s="58"/>
      <c r="AM29" s="59"/>
      <c r="AO29" s="57"/>
      <c r="AP29" s="57"/>
      <c r="AQ29" s="53"/>
      <c r="AR29" s="55"/>
      <c r="AS29" s="55"/>
      <c r="AT29" s="10"/>
      <c r="AU29" s="114"/>
      <c r="AW29" s="10"/>
      <c r="AX29" s="115"/>
      <c r="AZ29" s="55"/>
      <c r="BA29" s="58"/>
      <c r="BB29" s="59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</row>
    <row r="30" spans="2:70" ht="15" thickBot="1">
      <c r="B30" s="74">
        <v>13.5</v>
      </c>
      <c r="C30" s="164">
        <v>5024</v>
      </c>
      <c r="D30" s="164">
        <v>2696</v>
      </c>
      <c r="E30" s="164">
        <v>3280</v>
      </c>
      <c r="F30" s="164">
        <v>4637</v>
      </c>
      <c r="G30" s="164">
        <v>6062</v>
      </c>
      <c r="H30" s="164">
        <v>7656</v>
      </c>
      <c r="I30" s="164">
        <v>10186</v>
      </c>
      <c r="J30" s="164">
        <v>12006</v>
      </c>
      <c r="K30" s="164">
        <v>13852</v>
      </c>
      <c r="L30" s="164">
        <v>16050</v>
      </c>
      <c r="M30" s="164">
        <v>19936</v>
      </c>
      <c r="N30" s="164">
        <v>29687</v>
      </c>
      <c r="O30" s="165">
        <v>41132</v>
      </c>
      <c r="P30" s="102">
        <v>64418</v>
      </c>
      <c r="Q30" s="102">
        <v>87146</v>
      </c>
      <c r="R30" s="2"/>
      <c r="S30" s="2"/>
      <c r="T30">
        <v>10</v>
      </c>
      <c r="U30" s="37" t="s">
        <v>124</v>
      </c>
      <c r="V30" s="38">
        <f t="shared" si="0"/>
        <v>1399.3200000000002</v>
      </c>
      <c r="W30" s="99"/>
      <c r="Y30" s="40">
        <f>IF('Cover Page'!$E$31 = 3, ROUND(V30,0),IF('Cover Page'!$E$31 =4, W30,"0"))</f>
        <v>1399</v>
      </c>
      <c r="Z30" s="131" t="s">
        <v>0</v>
      </c>
      <c r="AA30" s="135" t="s">
        <v>35</v>
      </c>
      <c r="AB30" s="136" t="s">
        <v>41</v>
      </c>
      <c r="AC30" s="135" t="s">
        <v>35</v>
      </c>
      <c r="AD30" s="136" t="s">
        <v>41</v>
      </c>
      <c r="AE30" s="135" t="s">
        <v>35</v>
      </c>
      <c r="AF30" s="136" t="s">
        <v>41</v>
      </c>
      <c r="AG30" s="135" t="s">
        <v>35</v>
      </c>
      <c r="AH30" s="136" t="s">
        <v>41</v>
      </c>
      <c r="AI30" s="135" t="s">
        <v>35</v>
      </c>
      <c r="AJ30" s="136" t="s">
        <v>41</v>
      </c>
      <c r="AK30" s="103"/>
      <c r="AL30" s="58"/>
      <c r="AM30" s="59"/>
      <c r="AO30" s="57"/>
      <c r="AP30" s="57"/>
      <c r="AQ30" s="53"/>
      <c r="AR30" s="55"/>
      <c r="AS30" s="55"/>
      <c r="AT30" s="10"/>
      <c r="AU30" s="114"/>
      <c r="AW30" s="10"/>
      <c r="AX30" s="115"/>
      <c r="AZ30" s="55"/>
      <c r="BA30" s="58"/>
      <c r="BB30" s="59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</row>
    <row r="31" spans="2:70" ht="15" thickBot="1">
      <c r="B31" s="74">
        <v>14</v>
      </c>
      <c r="C31" s="164">
        <v>5192</v>
      </c>
      <c r="D31" s="164">
        <v>2775</v>
      </c>
      <c r="E31" s="164">
        <v>3375</v>
      </c>
      <c r="F31" s="164">
        <v>4769</v>
      </c>
      <c r="G31" s="164">
        <v>6236</v>
      </c>
      <c r="H31" s="164">
        <v>7871</v>
      </c>
      <c r="I31" s="164">
        <v>10460</v>
      </c>
      <c r="J31" s="164">
        <v>12328</v>
      </c>
      <c r="K31" s="164">
        <v>14220</v>
      </c>
      <c r="L31" s="164">
        <v>16472</v>
      </c>
      <c r="M31" s="164">
        <v>20459</v>
      </c>
      <c r="N31" s="164">
        <v>30439</v>
      </c>
      <c r="O31" s="165">
        <v>42154</v>
      </c>
      <c r="P31" s="102">
        <v>65718</v>
      </c>
      <c r="Q31" s="102">
        <v>88989</v>
      </c>
      <c r="R31" s="2"/>
      <c r="S31" s="2"/>
      <c r="T31">
        <v>10.5</v>
      </c>
      <c r="U31" s="37" t="s">
        <v>125</v>
      </c>
      <c r="V31" s="38">
        <f t="shared" si="0"/>
        <v>1469.2860000000001</v>
      </c>
      <c r="W31" s="99"/>
      <c r="Y31" s="40">
        <f>IF('Cover Page'!$E$31 = 3, ROUND(V31,0),IF('Cover Page'!$E$31 =4, W31,"0"))</f>
        <v>1469</v>
      </c>
      <c r="Z31" s="132" t="s">
        <v>1</v>
      </c>
      <c r="AA31" s="138">
        <v>26</v>
      </c>
      <c r="AB31" s="139">
        <v>642</v>
      </c>
      <c r="AC31" s="138">
        <v>57</v>
      </c>
      <c r="AD31" s="139">
        <v>631</v>
      </c>
      <c r="AE31" s="138">
        <v>86</v>
      </c>
      <c r="AF31" s="139">
        <v>856</v>
      </c>
      <c r="AG31" s="138">
        <v>113</v>
      </c>
      <c r="AH31" s="139">
        <v>997</v>
      </c>
      <c r="AI31" s="138">
        <v>162</v>
      </c>
      <c r="AJ31" s="139">
        <v>1220</v>
      </c>
      <c r="AK31" s="103"/>
      <c r="AL31" s="58"/>
      <c r="AM31" s="59"/>
      <c r="AO31" s="57"/>
      <c r="AP31" s="57"/>
      <c r="AQ31" s="53"/>
      <c r="AR31" s="55"/>
      <c r="AS31" s="55"/>
      <c r="AT31" s="10"/>
      <c r="AU31" s="114"/>
      <c r="AW31" s="10"/>
      <c r="AX31" s="115"/>
      <c r="AZ31" s="55"/>
      <c r="BA31" s="58"/>
      <c r="BB31" s="59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</row>
    <row r="32" spans="2:70" ht="15" thickBot="1">
      <c r="B32" s="74">
        <v>14.5</v>
      </c>
      <c r="C32" s="164">
        <v>5360</v>
      </c>
      <c r="D32" s="164">
        <v>2854</v>
      </c>
      <c r="E32" s="164">
        <v>3470</v>
      </c>
      <c r="F32" s="164">
        <v>4901</v>
      </c>
      <c r="G32" s="164">
        <v>6410</v>
      </c>
      <c r="H32" s="164">
        <v>8086</v>
      </c>
      <c r="I32" s="164">
        <v>10734</v>
      </c>
      <c r="J32" s="164">
        <v>12650</v>
      </c>
      <c r="K32" s="164">
        <v>14588</v>
      </c>
      <c r="L32" s="164">
        <v>16894</v>
      </c>
      <c r="M32" s="164">
        <v>20982</v>
      </c>
      <c r="N32" s="164">
        <v>31191</v>
      </c>
      <c r="O32" s="165">
        <v>43176</v>
      </c>
      <c r="P32" s="102">
        <v>67018</v>
      </c>
      <c r="Q32" s="102">
        <v>90832</v>
      </c>
      <c r="R32" s="2"/>
      <c r="S32" s="2"/>
      <c r="T32">
        <v>11</v>
      </c>
      <c r="U32" s="37" t="s">
        <v>126</v>
      </c>
      <c r="V32" s="38">
        <f t="shared" si="0"/>
        <v>1539.2520000000002</v>
      </c>
      <c r="W32" s="99"/>
      <c r="Y32" s="40">
        <f>IF('Cover Page'!$E$31 = 3, ROUND(V32,0),IF('Cover Page'!$E$31 =4, W32,"0"))</f>
        <v>1539</v>
      </c>
      <c r="Z32" s="132" t="s">
        <v>2</v>
      </c>
      <c r="AA32" s="138">
        <v>34</v>
      </c>
      <c r="AB32" s="139">
        <v>712</v>
      </c>
      <c r="AC32" s="138">
        <v>68</v>
      </c>
      <c r="AD32" s="139">
        <v>712</v>
      </c>
      <c r="AE32" s="138">
        <v>102</v>
      </c>
      <c r="AF32" s="139">
        <v>967</v>
      </c>
      <c r="AG32" s="138">
        <v>134</v>
      </c>
      <c r="AH32" s="139">
        <v>1155</v>
      </c>
      <c r="AI32" s="138">
        <v>188</v>
      </c>
      <c r="AJ32" s="139">
        <v>1419</v>
      </c>
      <c r="AK32" s="103"/>
      <c r="AL32" s="58"/>
      <c r="AM32" s="59"/>
      <c r="AO32" s="57"/>
      <c r="AP32" s="57"/>
      <c r="AQ32" s="53"/>
      <c r="AR32" s="55"/>
      <c r="AS32" s="55"/>
      <c r="AT32" s="10"/>
      <c r="AU32" s="114"/>
      <c r="AW32" s="10"/>
      <c r="AX32" s="115"/>
      <c r="AZ32" s="55"/>
      <c r="BA32" s="58"/>
      <c r="BB32" s="59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</row>
    <row r="33" spans="2:70" ht="15" thickBot="1">
      <c r="B33" s="74">
        <v>15</v>
      </c>
      <c r="C33" s="164">
        <v>5528</v>
      </c>
      <c r="D33" s="164">
        <v>2933</v>
      </c>
      <c r="E33" s="164">
        <v>3565</v>
      </c>
      <c r="F33" s="164">
        <v>5033</v>
      </c>
      <c r="G33" s="164">
        <v>6584</v>
      </c>
      <c r="H33" s="164">
        <v>8301</v>
      </c>
      <c r="I33" s="164">
        <v>11008</v>
      </c>
      <c r="J33" s="164">
        <v>12972</v>
      </c>
      <c r="K33" s="164">
        <v>14956</v>
      </c>
      <c r="L33" s="164">
        <v>17316</v>
      </c>
      <c r="M33" s="164">
        <v>21505</v>
      </c>
      <c r="N33" s="164">
        <v>31943</v>
      </c>
      <c r="O33" s="165">
        <v>44198</v>
      </c>
      <c r="P33" s="102">
        <v>68318</v>
      </c>
      <c r="Q33" s="102">
        <v>92675</v>
      </c>
      <c r="R33" s="2"/>
      <c r="S33" s="2"/>
      <c r="T33">
        <v>11.5</v>
      </c>
      <c r="U33" s="37" t="s">
        <v>127</v>
      </c>
      <c r="V33" s="38">
        <f t="shared" si="0"/>
        <v>1609.2180000000003</v>
      </c>
      <c r="W33" s="99"/>
      <c r="Y33" s="40">
        <f>IF('Cover Page'!$E$31 = 3, ROUND(V33,0),IF('Cover Page'!$E$31 =4, W33,"0"))</f>
        <v>1609</v>
      </c>
      <c r="Z33" s="132" t="s">
        <v>3</v>
      </c>
      <c r="AA33" s="138">
        <v>42</v>
      </c>
      <c r="AB33" s="139">
        <v>764</v>
      </c>
      <c r="AC33" s="138">
        <v>79</v>
      </c>
      <c r="AD33" s="139">
        <v>784</v>
      </c>
      <c r="AE33" s="138">
        <v>117</v>
      </c>
      <c r="AF33" s="139">
        <v>1074</v>
      </c>
      <c r="AG33" s="138">
        <v>155</v>
      </c>
      <c r="AH33" s="139">
        <v>1301</v>
      </c>
      <c r="AI33" s="138">
        <v>214</v>
      </c>
      <c r="AJ33" s="139">
        <v>1569</v>
      </c>
      <c r="AK33" s="103"/>
      <c r="AL33" s="58"/>
      <c r="AM33" s="59"/>
      <c r="AO33" s="57"/>
      <c r="AP33" s="57"/>
      <c r="AQ33" s="53"/>
      <c r="AR33" s="55"/>
      <c r="AS33" s="55"/>
      <c r="AT33" s="10"/>
      <c r="AU33" s="114"/>
      <c r="AW33" s="10"/>
      <c r="AX33" s="115"/>
      <c r="AZ33" s="55"/>
      <c r="BA33" s="58"/>
      <c r="BB33" s="59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</row>
    <row r="34" spans="2:70" ht="15" thickBot="1">
      <c r="B34" s="74">
        <v>15.5</v>
      </c>
      <c r="C34" s="164">
        <v>5696</v>
      </c>
      <c r="D34" s="164">
        <v>3012</v>
      </c>
      <c r="E34" s="164">
        <v>3660</v>
      </c>
      <c r="F34" s="164">
        <v>5165</v>
      </c>
      <c r="G34" s="164">
        <v>6758</v>
      </c>
      <c r="H34" s="164">
        <v>8516</v>
      </c>
      <c r="I34" s="164">
        <v>11282</v>
      </c>
      <c r="J34" s="164">
        <v>13294</v>
      </c>
      <c r="K34" s="164">
        <v>15324</v>
      </c>
      <c r="L34" s="164">
        <v>17738</v>
      </c>
      <c r="M34" s="164">
        <v>22028</v>
      </c>
      <c r="N34" s="164">
        <v>32695</v>
      </c>
      <c r="O34" s="165">
        <v>45220</v>
      </c>
      <c r="P34" s="102">
        <v>69618</v>
      </c>
      <c r="Q34" s="102">
        <v>94518</v>
      </c>
      <c r="R34" s="2"/>
      <c r="S34" s="2"/>
      <c r="T34">
        <v>12</v>
      </c>
      <c r="U34" s="37" t="s">
        <v>128</v>
      </c>
      <c r="V34" s="38">
        <f t="shared" si="0"/>
        <v>1679.1840000000002</v>
      </c>
      <c r="W34" s="99"/>
      <c r="Y34" s="40">
        <f>IF('Cover Page'!$E$31 = 3, ROUND(V34,0),IF('Cover Page'!$E$31 =4, W34,"0"))</f>
        <v>1679</v>
      </c>
      <c r="Z34" s="132" t="s">
        <v>4</v>
      </c>
      <c r="AA34" s="138">
        <v>50</v>
      </c>
      <c r="AB34" s="139">
        <v>881</v>
      </c>
      <c r="AC34" s="138">
        <v>91</v>
      </c>
      <c r="AD34" s="139">
        <v>881</v>
      </c>
      <c r="AE34" s="138">
        <v>133</v>
      </c>
      <c r="AF34" s="139">
        <v>1199</v>
      </c>
      <c r="AG34" s="138">
        <v>176</v>
      </c>
      <c r="AH34" s="139">
        <v>1448</v>
      </c>
      <c r="AI34" s="138">
        <v>240</v>
      </c>
      <c r="AJ34" s="139">
        <v>1791</v>
      </c>
      <c r="AK34" s="103"/>
      <c r="AL34" s="58"/>
      <c r="AM34" s="59"/>
      <c r="AO34" s="57"/>
      <c r="AP34" s="57"/>
      <c r="AQ34" s="53"/>
      <c r="AR34" s="55"/>
      <c r="AS34" s="55"/>
      <c r="AT34" s="10"/>
      <c r="AU34" s="114"/>
      <c r="AW34" s="10"/>
      <c r="AX34" s="115"/>
      <c r="AZ34" s="56"/>
      <c r="BA34" s="58"/>
      <c r="BB34" s="59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</row>
    <row r="35" spans="2:70" ht="15" thickBot="1">
      <c r="B35" s="74">
        <v>16</v>
      </c>
      <c r="C35" s="164">
        <v>5864</v>
      </c>
      <c r="D35" s="164">
        <v>3091</v>
      </c>
      <c r="E35" s="164">
        <v>3755</v>
      </c>
      <c r="F35" s="164">
        <v>5297</v>
      </c>
      <c r="G35" s="164">
        <v>6932</v>
      </c>
      <c r="H35" s="164">
        <v>8731</v>
      </c>
      <c r="I35" s="164">
        <v>11556</v>
      </c>
      <c r="J35" s="164">
        <v>13616</v>
      </c>
      <c r="K35" s="164">
        <v>15692</v>
      </c>
      <c r="L35" s="164">
        <v>18160</v>
      </c>
      <c r="M35" s="164">
        <v>22551</v>
      </c>
      <c r="N35" s="164">
        <v>33447</v>
      </c>
      <c r="O35" s="165">
        <v>46242</v>
      </c>
      <c r="P35" s="102">
        <v>70918</v>
      </c>
      <c r="Q35" s="102">
        <v>96361</v>
      </c>
      <c r="R35" s="2"/>
      <c r="S35" s="2"/>
      <c r="T35">
        <v>12.5</v>
      </c>
      <c r="U35" s="37" t="s">
        <v>129</v>
      </c>
      <c r="V35" s="38">
        <f t="shared" si="0"/>
        <v>1749.15</v>
      </c>
      <c r="W35" s="99"/>
      <c r="Y35" s="40">
        <f>IF('Cover Page'!$E$31 = 3, ROUND(V35,0),IF('Cover Page'!$E$31 =4, W35,"0"))</f>
        <v>1749</v>
      </c>
      <c r="Z35" s="132" t="s">
        <v>5</v>
      </c>
      <c r="AA35" s="138">
        <v>58</v>
      </c>
      <c r="AB35" s="139">
        <v>958</v>
      </c>
      <c r="AC35" s="138">
        <v>102</v>
      </c>
      <c r="AD35" s="139">
        <v>958</v>
      </c>
      <c r="AE35" s="138">
        <v>149</v>
      </c>
      <c r="AF35" s="139">
        <v>1311</v>
      </c>
      <c r="AG35" s="138">
        <v>196</v>
      </c>
      <c r="AH35" s="139">
        <v>1593</v>
      </c>
      <c r="AI35" s="138">
        <v>266</v>
      </c>
      <c r="AJ35" s="139">
        <v>1981</v>
      </c>
      <c r="AK35" s="103"/>
      <c r="AL35" s="58"/>
      <c r="AM35" s="59"/>
      <c r="AO35" s="57"/>
      <c r="AP35" s="57"/>
      <c r="AQ35" s="53"/>
      <c r="AR35" s="55"/>
      <c r="AS35" s="55"/>
      <c r="AT35" s="10"/>
      <c r="AU35" s="114"/>
      <c r="AW35" s="10"/>
      <c r="AX35" s="115"/>
      <c r="AZ35" s="56"/>
      <c r="BA35" s="58"/>
      <c r="BB35" s="59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</row>
    <row r="36" spans="2:70" ht="15" thickBot="1">
      <c r="B36" s="74">
        <v>16.5</v>
      </c>
      <c r="C36" s="164">
        <v>6032</v>
      </c>
      <c r="D36" s="164">
        <v>3170</v>
      </c>
      <c r="E36" s="164">
        <v>3850</v>
      </c>
      <c r="F36" s="164">
        <v>5429</v>
      </c>
      <c r="G36" s="164">
        <v>7106</v>
      </c>
      <c r="H36" s="164">
        <v>8946</v>
      </c>
      <c r="I36" s="164">
        <v>11830</v>
      </c>
      <c r="J36" s="164">
        <v>13938</v>
      </c>
      <c r="K36" s="164">
        <v>16060</v>
      </c>
      <c r="L36" s="164">
        <v>18582</v>
      </c>
      <c r="M36" s="164">
        <v>23074</v>
      </c>
      <c r="N36" s="164">
        <v>34199</v>
      </c>
      <c r="O36" s="165">
        <v>47264</v>
      </c>
      <c r="P36" s="102">
        <v>72218</v>
      </c>
      <c r="Q36" s="102">
        <v>98204</v>
      </c>
      <c r="R36" s="2"/>
      <c r="S36" s="2"/>
      <c r="T36">
        <v>13</v>
      </c>
      <c r="U36" s="37" t="s">
        <v>130</v>
      </c>
      <c r="V36" s="38">
        <f t="shared" si="0"/>
        <v>1819.1160000000002</v>
      </c>
      <c r="W36" s="99"/>
      <c r="Y36" s="40">
        <f>IF('Cover Page'!$E$31 = 3, ROUND(V36,0),IF('Cover Page'!$E$31 =4, W36,"0"))</f>
        <v>1819</v>
      </c>
      <c r="Z36" s="132" t="s">
        <v>6</v>
      </c>
      <c r="AA36" s="138">
        <v>66</v>
      </c>
      <c r="AB36" s="139">
        <v>1035</v>
      </c>
      <c r="AC36" s="138">
        <v>113</v>
      </c>
      <c r="AD36" s="139">
        <v>1010</v>
      </c>
      <c r="AE36" s="138">
        <v>165</v>
      </c>
      <c r="AF36" s="139">
        <v>1421</v>
      </c>
      <c r="AG36" s="138">
        <v>217</v>
      </c>
      <c r="AH36" s="139">
        <v>1747</v>
      </c>
      <c r="AI36" s="138">
        <v>292</v>
      </c>
      <c r="AJ36" s="139">
        <v>2166</v>
      </c>
      <c r="AK36" s="103"/>
      <c r="AL36" s="58"/>
      <c r="AM36" s="59"/>
      <c r="AO36" s="57"/>
      <c r="AP36" s="57"/>
      <c r="AQ36" s="53"/>
      <c r="AR36" s="55"/>
      <c r="AS36" s="55"/>
      <c r="AT36" s="10"/>
      <c r="AU36" s="114"/>
      <c r="AW36" s="10"/>
      <c r="AX36" s="115"/>
      <c r="AZ36" s="56"/>
      <c r="BA36" s="58"/>
      <c r="BB36" s="59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</row>
    <row r="37" spans="2:70" ht="15" thickBot="1">
      <c r="B37" s="74">
        <v>17</v>
      </c>
      <c r="C37" s="164">
        <v>6200</v>
      </c>
      <c r="D37" s="164">
        <v>3249</v>
      </c>
      <c r="E37" s="164">
        <v>3945</v>
      </c>
      <c r="F37" s="164">
        <v>5561</v>
      </c>
      <c r="G37" s="164">
        <v>7280</v>
      </c>
      <c r="H37" s="164">
        <v>9161</v>
      </c>
      <c r="I37" s="164">
        <v>12104</v>
      </c>
      <c r="J37" s="164">
        <v>14260</v>
      </c>
      <c r="K37" s="164">
        <v>16428</v>
      </c>
      <c r="L37" s="164">
        <v>19004</v>
      </c>
      <c r="M37" s="164">
        <v>23597</v>
      </c>
      <c r="N37" s="164">
        <v>34951</v>
      </c>
      <c r="O37" s="165">
        <v>48286</v>
      </c>
      <c r="P37" s="102">
        <v>73518</v>
      </c>
      <c r="Q37" s="102">
        <v>100047</v>
      </c>
      <c r="R37" s="2"/>
      <c r="S37" s="2"/>
      <c r="T37">
        <v>13.5</v>
      </c>
      <c r="U37" s="37" t="s">
        <v>131</v>
      </c>
      <c r="V37" s="38">
        <f t="shared" si="0"/>
        <v>1889.0820000000003</v>
      </c>
      <c r="W37" s="99"/>
      <c r="Y37" s="40">
        <f>IF('Cover Page'!$E$31 = 3, ROUND(V37,0),IF('Cover Page'!$E$31 =4, W37,"0"))</f>
        <v>1889</v>
      </c>
      <c r="Z37" s="132" t="s">
        <v>7</v>
      </c>
      <c r="AA37" s="138">
        <v>74</v>
      </c>
      <c r="AB37" s="139">
        <v>1099</v>
      </c>
      <c r="AC37" s="138">
        <v>124</v>
      </c>
      <c r="AD37" s="139">
        <v>1099</v>
      </c>
      <c r="AE37" s="138">
        <v>181</v>
      </c>
      <c r="AF37" s="139">
        <v>1545</v>
      </c>
      <c r="AG37" s="138">
        <v>238</v>
      </c>
      <c r="AH37" s="139">
        <v>1906</v>
      </c>
      <c r="AI37" s="138">
        <v>318</v>
      </c>
      <c r="AJ37" s="139">
        <v>2358</v>
      </c>
      <c r="AK37" s="103"/>
      <c r="AL37" s="58"/>
      <c r="AM37" s="59"/>
      <c r="AO37" s="57"/>
      <c r="AP37" s="57"/>
      <c r="AQ37" s="53"/>
      <c r="AR37" s="55"/>
      <c r="AS37" s="55"/>
      <c r="AT37" s="10"/>
      <c r="AU37" s="114"/>
      <c r="AW37" s="10"/>
      <c r="AX37" s="115"/>
      <c r="AZ37" s="56"/>
      <c r="BA37" s="58"/>
      <c r="BB37" s="59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</row>
    <row r="38" spans="2:70" ht="15" thickBot="1">
      <c r="B38" s="75">
        <v>17.5</v>
      </c>
      <c r="C38" s="164">
        <v>6368</v>
      </c>
      <c r="D38" s="164">
        <v>3328</v>
      </c>
      <c r="E38" s="164">
        <v>4040</v>
      </c>
      <c r="F38" s="164">
        <v>5693</v>
      </c>
      <c r="G38" s="164">
        <v>7454</v>
      </c>
      <c r="H38" s="164">
        <v>9376</v>
      </c>
      <c r="I38" s="164">
        <v>12378</v>
      </c>
      <c r="J38" s="164">
        <v>14582</v>
      </c>
      <c r="K38" s="164">
        <v>16796</v>
      </c>
      <c r="L38" s="164">
        <v>19426</v>
      </c>
      <c r="M38" s="164">
        <v>24120</v>
      </c>
      <c r="N38" s="164">
        <v>35703</v>
      </c>
      <c r="O38" s="165">
        <v>49308</v>
      </c>
      <c r="P38" s="102">
        <v>74818</v>
      </c>
      <c r="Q38" s="102">
        <v>101890</v>
      </c>
      <c r="R38" s="2"/>
      <c r="S38" s="2"/>
      <c r="T38">
        <v>14</v>
      </c>
      <c r="U38" s="37" t="s">
        <v>132</v>
      </c>
      <c r="V38" s="38">
        <f t="shared" si="0"/>
        <v>1959.0480000000002</v>
      </c>
      <c r="W38" s="99"/>
      <c r="Y38" s="40">
        <f>IF('Cover Page'!$E$31 = 3, ROUND(V38,0),IF('Cover Page'!$E$31 =4, W38,"0"))</f>
        <v>1959</v>
      </c>
      <c r="Z38" s="132" t="s">
        <v>8</v>
      </c>
      <c r="AA38" s="138">
        <v>82</v>
      </c>
      <c r="AB38" s="139">
        <v>1204</v>
      </c>
      <c r="AC38" s="138">
        <v>136</v>
      </c>
      <c r="AD38" s="139">
        <v>1204</v>
      </c>
      <c r="AE38" s="138">
        <v>197</v>
      </c>
      <c r="AF38" s="139">
        <v>1654</v>
      </c>
      <c r="AG38" s="138">
        <v>258</v>
      </c>
      <c r="AH38" s="139">
        <v>2045</v>
      </c>
      <c r="AI38" s="138">
        <v>344</v>
      </c>
      <c r="AJ38" s="139">
        <v>2539</v>
      </c>
      <c r="AK38" s="103"/>
      <c r="AL38" s="58"/>
      <c r="AM38" s="59"/>
      <c r="AO38" s="57"/>
      <c r="AP38" s="57"/>
      <c r="AQ38" s="53"/>
      <c r="AR38" s="56"/>
      <c r="AS38" s="56"/>
      <c r="AT38" s="10"/>
      <c r="AU38" s="114"/>
      <c r="AW38" s="10"/>
      <c r="AX38" s="115"/>
      <c r="AZ38" s="56"/>
      <c r="BA38" s="58"/>
      <c r="BB38" s="59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</row>
    <row r="39" spans="2:70" ht="15" thickBot="1">
      <c r="O39" s="166">
        <v>19</v>
      </c>
      <c r="P39" s="102">
        <v>76118</v>
      </c>
      <c r="Q39" s="167">
        <v>103733</v>
      </c>
      <c r="R39" s="2"/>
      <c r="S39" s="2"/>
      <c r="T39">
        <v>14.5</v>
      </c>
      <c r="U39" s="37" t="s">
        <v>133</v>
      </c>
      <c r="V39" s="38">
        <f t="shared" si="0"/>
        <v>2029.0140000000001</v>
      </c>
      <c r="W39" s="99"/>
      <c r="Y39" s="40">
        <f>IF('Cover Page'!$E$31 = 3, ROUND(V39,0),IF('Cover Page'!$E$31 =4, W39,"0"))</f>
        <v>2029</v>
      </c>
      <c r="Z39" s="132" t="s">
        <v>9</v>
      </c>
      <c r="AA39" s="138">
        <v>90</v>
      </c>
      <c r="AB39" s="139">
        <v>1220</v>
      </c>
      <c r="AC39" s="138">
        <v>147</v>
      </c>
      <c r="AD39" s="139">
        <v>1220</v>
      </c>
      <c r="AE39" s="138">
        <v>213</v>
      </c>
      <c r="AF39" s="139">
        <v>1765</v>
      </c>
      <c r="AG39" s="138">
        <v>279</v>
      </c>
      <c r="AH39" s="139">
        <v>2203</v>
      </c>
      <c r="AI39" s="138">
        <v>370</v>
      </c>
      <c r="AJ39" s="139">
        <v>2730</v>
      </c>
      <c r="AK39" s="103"/>
      <c r="AL39" s="58"/>
      <c r="AM39" s="59"/>
      <c r="AO39" s="57"/>
      <c r="AP39" s="57"/>
      <c r="AQ39" s="76"/>
      <c r="AR39" s="56"/>
      <c r="AS39" s="56"/>
      <c r="AT39" s="10"/>
      <c r="AU39" s="114"/>
      <c r="AW39" s="10"/>
      <c r="AX39" s="115"/>
      <c r="AZ39" s="56"/>
      <c r="BA39" s="58"/>
      <c r="BB39" s="59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</row>
    <row r="40" spans="2:70" ht="15" thickBot="1">
      <c r="O40" s="168">
        <v>19</v>
      </c>
      <c r="P40" s="102">
        <v>77418</v>
      </c>
      <c r="Q40" s="167">
        <v>105576</v>
      </c>
      <c r="R40" s="2"/>
      <c r="S40" s="2"/>
      <c r="T40">
        <v>15</v>
      </c>
      <c r="U40" s="37" t="s">
        <v>134</v>
      </c>
      <c r="V40" s="38">
        <f t="shared" si="0"/>
        <v>2098.9800000000005</v>
      </c>
      <c r="W40" s="99"/>
      <c r="Y40" s="40">
        <f>IF('Cover Page'!$E$31 = 3, ROUND(V40,0),IF('Cover Page'!$E$31 =4, W40,"0"))</f>
        <v>2099</v>
      </c>
      <c r="Z40" s="132" t="s">
        <v>10</v>
      </c>
      <c r="AA40" s="138">
        <v>98</v>
      </c>
      <c r="AB40" s="139">
        <v>1360</v>
      </c>
      <c r="AC40" s="138">
        <v>158</v>
      </c>
      <c r="AD40" s="139">
        <v>1360</v>
      </c>
      <c r="AE40" s="138">
        <v>228</v>
      </c>
      <c r="AF40" s="139">
        <v>1891</v>
      </c>
      <c r="AG40" s="138">
        <v>300</v>
      </c>
      <c r="AH40" s="139">
        <v>2339</v>
      </c>
      <c r="AI40" s="138">
        <v>395</v>
      </c>
      <c r="AJ40" s="139">
        <v>2919</v>
      </c>
      <c r="AK40" s="95"/>
      <c r="AO40" s="57"/>
      <c r="AP40" s="57"/>
      <c r="AQ40" s="53"/>
      <c r="AT40" s="10"/>
      <c r="AU40" s="114"/>
      <c r="AW40" s="10"/>
      <c r="AX40" s="115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</row>
    <row r="41" spans="2:70" ht="21.6" thickBot="1">
      <c r="B41" s="18" t="s">
        <v>93</v>
      </c>
      <c r="D41" s="19"/>
      <c r="F41" s="169"/>
      <c r="G41" s="169"/>
      <c r="H41" s="169"/>
      <c r="I41" s="169"/>
      <c r="J41" s="65">
        <v>46054</v>
      </c>
      <c r="O41" s="168">
        <v>20</v>
      </c>
      <c r="P41" s="102">
        <v>78718</v>
      </c>
      <c r="Q41" s="167">
        <v>107419</v>
      </c>
      <c r="R41" s="2"/>
      <c r="S41" s="2"/>
      <c r="T41">
        <v>15.5</v>
      </c>
      <c r="U41" s="37" t="s">
        <v>135</v>
      </c>
      <c r="V41" s="38">
        <f t="shared" si="0"/>
        <v>2168.9460000000004</v>
      </c>
      <c r="W41" s="99"/>
      <c r="Y41" s="40">
        <f>IF('Cover Page'!$E$31 = 3, ROUND(V41,0),IF('Cover Page'!$E$31 =4, W41,"0"))</f>
        <v>2169</v>
      </c>
      <c r="Z41" s="134" t="s">
        <v>11</v>
      </c>
      <c r="AA41" s="142">
        <v>106</v>
      </c>
      <c r="AB41" s="143">
        <v>1442</v>
      </c>
      <c r="AC41" s="142">
        <v>170</v>
      </c>
      <c r="AD41" s="143">
        <v>1442</v>
      </c>
      <c r="AE41" s="142">
        <v>244</v>
      </c>
      <c r="AF41" s="143">
        <v>2000</v>
      </c>
      <c r="AG41" s="142">
        <v>320</v>
      </c>
      <c r="AH41" s="143">
        <v>2498</v>
      </c>
      <c r="AI41" s="142">
        <v>421</v>
      </c>
      <c r="AJ41" s="143">
        <v>3465</v>
      </c>
      <c r="AK41" s="95"/>
      <c r="AO41" s="57"/>
      <c r="AP41" s="57"/>
      <c r="AQ41" s="53"/>
      <c r="AT41" s="10"/>
      <c r="AU41" s="114"/>
      <c r="AW41" s="10"/>
      <c r="AX41" s="115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</row>
    <row r="42" spans="2:70" ht="18.600000000000001" thickBot="1">
      <c r="B42" s="20" t="s">
        <v>78</v>
      </c>
      <c r="O42" s="192">
        <v>20</v>
      </c>
      <c r="P42" s="175">
        <v>80018</v>
      </c>
      <c r="Q42" s="193">
        <v>109262</v>
      </c>
      <c r="R42" s="2"/>
      <c r="S42" s="2"/>
      <c r="T42">
        <v>16</v>
      </c>
      <c r="U42" s="37" t="s">
        <v>136</v>
      </c>
      <c r="V42" s="38">
        <f t="shared" si="0"/>
        <v>2238.9120000000003</v>
      </c>
      <c r="W42" s="99"/>
      <c r="Y42" s="40">
        <f>IF('Cover Page'!$E$31 = 3, ROUND(V42,0),IF('Cover Page'!$E$31 =4, W42,"0"))</f>
        <v>2239</v>
      </c>
      <c r="AA42" s="77"/>
      <c r="AU42" s="114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</row>
    <row r="43" spans="2:70" ht="15" thickBot="1">
      <c r="B43" s="187" t="s">
        <v>79</v>
      </c>
      <c r="C43" s="188" t="s">
        <v>80</v>
      </c>
      <c r="D43" s="189" t="s">
        <v>81</v>
      </c>
      <c r="E43" s="189" t="s">
        <v>82</v>
      </c>
      <c r="F43" s="189" t="s">
        <v>83</v>
      </c>
      <c r="G43" s="189" t="s">
        <v>84</v>
      </c>
      <c r="H43" s="189" t="s">
        <v>85</v>
      </c>
      <c r="I43" s="189" t="s">
        <v>86</v>
      </c>
      <c r="J43" s="189" t="s">
        <v>87</v>
      </c>
      <c r="K43" s="189" t="s">
        <v>88</v>
      </c>
      <c r="L43" s="189" t="s">
        <v>89</v>
      </c>
      <c r="M43" s="189" t="s">
        <v>90</v>
      </c>
      <c r="N43" s="189" t="s">
        <v>91</v>
      </c>
      <c r="O43" s="189" t="s">
        <v>92</v>
      </c>
      <c r="P43" s="190" t="s">
        <v>96</v>
      </c>
      <c r="Q43" s="191" t="s">
        <v>97</v>
      </c>
      <c r="R43" s="2"/>
      <c r="S43" s="2"/>
      <c r="T43">
        <v>16.5</v>
      </c>
      <c r="U43" s="37" t="s">
        <v>137</v>
      </c>
      <c r="V43" s="38">
        <f t="shared" si="0"/>
        <v>2308.8780000000002</v>
      </c>
      <c r="W43" s="99"/>
      <c r="Y43" s="40">
        <f>IF('Cover Page'!$E$31 = 3, ROUND(V43,0),IF('Cover Page'!$E$31 =4, W43,"0"))</f>
        <v>2309</v>
      </c>
      <c r="Z43" s="226"/>
      <c r="AA43" s="226"/>
      <c r="AB43" s="226"/>
      <c r="AC43" s="226"/>
      <c r="AD43" s="226"/>
      <c r="AE43" s="226"/>
      <c r="AF43" s="226"/>
      <c r="AG43" s="226"/>
      <c r="AH43" s="226"/>
      <c r="AO43" s="116"/>
      <c r="AP43" s="105"/>
      <c r="AQ43" s="105"/>
      <c r="AR43" s="105"/>
      <c r="AS43" s="105"/>
      <c r="AT43" s="105"/>
      <c r="AU43" s="105"/>
      <c r="AV43" s="106"/>
      <c r="AW43" s="105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</row>
    <row r="44" spans="2:70" ht="15" thickBot="1">
      <c r="B44" s="183">
        <v>0.5</v>
      </c>
      <c r="C44" s="194">
        <v>569</v>
      </c>
      <c r="D44" s="194">
        <v>433</v>
      </c>
      <c r="E44" s="194">
        <v>534</v>
      </c>
      <c r="F44" s="194">
        <v>778</v>
      </c>
      <c r="G44" s="194">
        <v>1001</v>
      </c>
      <c r="H44" s="194">
        <v>1322</v>
      </c>
      <c r="I44" s="194">
        <v>1968</v>
      </c>
      <c r="J44" s="194">
        <v>2331</v>
      </c>
      <c r="K44" s="194">
        <v>2728</v>
      </c>
      <c r="L44" s="194">
        <v>3209</v>
      </c>
      <c r="M44" s="194">
        <v>4003</v>
      </c>
      <c r="N44" s="194">
        <v>6312</v>
      </c>
      <c r="O44" s="194">
        <v>8989</v>
      </c>
      <c r="P44" s="195" t="s">
        <v>552</v>
      </c>
      <c r="Q44" s="195" t="s">
        <v>552</v>
      </c>
      <c r="R44" s="2"/>
      <c r="S44" s="2"/>
      <c r="T44">
        <v>17</v>
      </c>
      <c r="U44" s="37" t="s">
        <v>138</v>
      </c>
      <c r="V44" s="38">
        <f t="shared" si="0"/>
        <v>2378.8440000000001</v>
      </c>
      <c r="W44" s="99"/>
      <c r="Y44" s="40">
        <f>IF('Cover Page'!$E$31 = 3, ROUND(V44,0),IF('Cover Page'!$E$31 =4, W44,"0"))</f>
        <v>2379</v>
      </c>
      <c r="Z44" s="62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84"/>
      <c r="AM44" s="84"/>
      <c r="AO44" s="62"/>
      <c r="AP44" s="104"/>
      <c r="AQ44" s="104"/>
      <c r="AR44" s="104"/>
      <c r="AS44" s="104"/>
      <c r="AT44" s="104"/>
      <c r="AU44" s="104"/>
      <c r="AV44" s="104"/>
      <c r="AW44" s="104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</row>
    <row r="45" spans="2:70" ht="15" thickBot="1">
      <c r="B45" s="74">
        <v>1</v>
      </c>
      <c r="C45" s="171">
        <v>569</v>
      </c>
      <c r="D45" s="171">
        <v>433</v>
      </c>
      <c r="E45" s="171">
        <v>534</v>
      </c>
      <c r="F45" s="171">
        <v>778</v>
      </c>
      <c r="G45" s="171">
        <v>1001</v>
      </c>
      <c r="H45" s="171">
        <v>1322</v>
      </c>
      <c r="I45" s="171">
        <v>1968</v>
      </c>
      <c r="J45" s="171">
        <v>2331</v>
      </c>
      <c r="K45" s="171">
        <v>2728</v>
      </c>
      <c r="L45" s="171">
        <v>3209</v>
      </c>
      <c r="M45" s="171">
        <v>4003</v>
      </c>
      <c r="N45" s="171">
        <v>6312</v>
      </c>
      <c r="O45" s="171">
        <v>8989</v>
      </c>
      <c r="P45" s="102">
        <v>18172</v>
      </c>
      <c r="Q45" s="102">
        <v>23558</v>
      </c>
      <c r="R45" s="2"/>
      <c r="S45" s="2"/>
      <c r="T45">
        <v>17.5</v>
      </c>
      <c r="U45" s="37" t="s">
        <v>139</v>
      </c>
      <c r="V45" s="38">
        <f t="shared" si="0"/>
        <v>2448.8100000000004</v>
      </c>
      <c r="W45" s="99"/>
      <c r="Y45" s="40">
        <f>IF('Cover Page'!$E$31 = 3, ROUND(V45,0),IF('Cover Page'!$E$31 =4, W45,"0"))</f>
        <v>2449</v>
      </c>
      <c r="Z45" s="27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O45" s="62"/>
      <c r="AP45" s="104"/>
      <c r="AQ45" s="104"/>
      <c r="AR45" s="104"/>
      <c r="AS45" s="104"/>
      <c r="AT45" s="104"/>
      <c r="AU45" s="104"/>
      <c r="AV45" s="104"/>
      <c r="AW45" s="104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</row>
    <row r="46" spans="2:70" ht="15.75" customHeight="1" thickBot="1">
      <c r="B46" s="74">
        <v>1.5</v>
      </c>
      <c r="C46" s="171">
        <v>737</v>
      </c>
      <c r="D46" s="171">
        <v>512</v>
      </c>
      <c r="E46" s="171">
        <v>629</v>
      </c>
      <c r="F46" s="171">
        <v>910</v>
      </c>
      <c r="G46" s="171">
        <v>1175</v>
      </c>
      <c r="H46" s="171">
        <v>1537</v>
      </c>
      <c r="I46" s="171">
        <v>2242</v>
      </c>
      <c r="J46" s="171">
        <v>2653</v>
      </c>
      <c r="K46" s="171">
        <v>3096</v>
      </c>
      <c r="L46" s="171">
        <v>3631</v>
      </c>
      <c r="M46" s="171">
        <v>4526</v>
      </c>
      <c r="N46" s="171">
        <v>7064</v>
      </c>
      <c r="O46" s="171">
        <v>10011</v>
      </c>
      <c r="P46" s="102">
        <v>19472</v>
      </c>
      <c r="Q46" s="102">
        <v>25401</v>
      </c>
      <c r="R46" s="2"/>
      <c r="S46" s="2"/>
      <c r="U46" s="35" t="s">
        <v>140</v>
      </c>
      <c r="V46" s="38">
        <f>W$4*W$5*$T12</f>
        <v>143.59399999999999</v>
      </c>
      <c r="W46" s="100"/>
      <c r="Y46" s="40">
        <f>IF('Cover Page'!$E$31 = 3, ROUND(V46,0),IF('Cover Page'!$E$31 =4, W46,"0"))</f>
        <v>144</v>
      </c>
      <c r="Z46" s="53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M46" s="83"/>
      <c r="AO46" s="62"/>
      <c r="AP46" s="104"/>
      <c r="AQ46" s="104"/>
      <c r="AR46" s="104"/>
      <c r="AS46" s="104"/>
      <c r="AT46" s="104"/>
      <c r="AU46" s="104"/>
      <c r="AV46" s="104"/>
      <c r="AW46" s="104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</row>
    <row r="47" spans="2:70" ht="15" thickBot="1">
      <c r="B47" s="74">
        <v>2</v>
      </c>
      <c r="C47" s="171">
        <v>905</v>
      </c>
      <c r="D47" s="171">
        <v>591</v>
      </c>
      <c r="E47" s="171">
        <v>724</v>
      </c>
      <c r="F47" s="171">
        <v>1042</v>
      </c>
      <c r="G47" s="171">
        <v>1349</v>
      </c>
      <c r="H47" s="171">
        <v>1752</v>
      </c>
      <c r="I47" s="171">
        <v>2516</v>
      </c>
      <c r="J47" s="171">
        <v>2975</v>
      </c>
      <c r="K47" s="171">
        <v>3464</v>
      </c>
      <c r="L47" s="171">
        <v>4053</v>
      </c>
      <c r="M47" s="171">
        <v>5049</v>
      </c>
      <c r="N47" s="171">
        <v>7816</v>
      </c>
      <c r="O47" s="171">
        <v>11033</v>
      </c>
      <c r="P47" s="102">
        <v>20772</v>
      </c>
      <c r="Q47" s="102">
        <v>27244</v>
      </c>
      <c r="R47" s="2"/>
      <c r="S47" s="2"/>
      <c r="U47" s="37" t="s">
        <v>141</v>
      </c>
      <c r="V47" s="38">
        <f t="shared" ref="V47:V80" si="1">W$4*W$5*$T12</f>
        <v>143.59399999999999</v>
      </c>
      <c r="W47" s="100"/>
      <c r="Y47" s="40">
        <f>IF('Cover Page'!$E$31 = 3, ROUND(V47,0),IF('Cover Page'!$E$31 =4, W47,"0"))</f>
        <v>144</v>
      </c>
      <c r="Z47" s="53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M47" s="83"/>
      <c r="AO47" s="62"/>
      <c r="AP47" s="104"/>
      <c r="AQ47" s="104"/>
      <c r="AR47" s="104"/>
      <c r="AS47" s="104"/>
      <c r="AT47" s="104"/>
      <c r="AU47" s="104"/>
      <c r="AV47" s="104"/>
      <c r="AW47" s="104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</row>
    <row r="48" spans="2:70" ht="15" thickBot="1">
      <c r="B48" s="74">
        <v>2.5</v>
      </c>
      <c r="C48" s="171">
        <v>1073</v>
      </c>
      <c r="D48" s="171">
        <v>670</v>
      </c>
      <c r="E48" s="171">
        <v>819</v>
      </c>
      <c r="F48" s="171">
        <v>1174</v>
      </c>
      <c r="G48" s="171">
        <v>1523</v>
      </c>
      <c r="H48" s="171">
        <v>1967</v>
      </c>
      <c r="I48" s="171">
        <v>2790</v>
      </c>
      <c r="J48" s="171">
        <v>3297</v>
      </c>
      <c r="K48" s="171">
        <v>3832</v>
      </c>
      <c r="L48" s="171">
        <v>4475</v>
      </c>
      <c r="M48" s="171">
        <v>5572</v>
      </c>
      <c r="N48" s="171">
        <v>8568</v>
      </c>
      <c r="O48" s="171">
        <v>12055</v>
      </c>
      <c r="P48" s="102">
        <v>22072</v>
      </c>
      <c r="Q48" s="102">
        <v>29087</v>
      </c>
      <c r="R48" s="2"/>
      <c r="S48" s="2"/>
      <c r="U48" s="37" t="s">
        <v>142</v>
      </c>
      <c r="V48" s="38">
        <f t="shared" si="1"/>
        <v>215.39099999999999</v>
      </c>
      <c r="W48" s="100"/>
      <c r="Y48" s="40">
        <f>IF('Cover Page'!$E$31 = 3, ROUND(V48,0),IF('Cover Page'!$E$31 =4, W48,"0"))</f>
        <v>215</v>
      </c>
      <c r="Z48" s="53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M48" s="83"/>
      <c r="AO48" s="62"/>
      <c r="AP48" s="104"/>
      <c r="AQ48" s="104"/>
      <c r="AR48" s="104"/>
      <c r="AS48" s="104"/>
      <c r="AT48" s="104"/>
      <c r="AU48" s="104"/>
      <c r="AV48" s="104"/>
      <c r="AW48" s="104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</row>
    <row r="49" spans="2:70" ht="15" thickBot="1">
      <c r="B49" s="74">
        <v>3</v>
      </c>
      <c r="C49" s="171">
        <v>1241</v>
      </c>
      <c r="D49" s="171">
        <v>749</v>
      </c>
      <c r="E49" s="171">
        <v>914</v>
      </c>
      <c r="F49" s="171">
        <v>1306</v>
      </c>
      <c r="G49" s="171">
        <v>1697</v>
      </c>
      <c r="H49" s="171">
        <v>2182</v>
      </c>
      <c r="I49" s="171">
        <v>3064</v>
      </c>
      <c r="J49" s="171">
        <v>3619</v>
      </c>
      <c r="K49" s="171">
        <v>4200</v>
      </c>
      <c r="L49" s="171">
        <v>4897</v>
      </c>
      <c r="M49" s="171">
        <v>6095</v>
      </c>
      <c r="N49" s="171">
        <v>9320</v>
      </c>
      <c r="O49" s="171">
        <v>13077</v>
      </c>
      <c r="P49" s="102">
        <v>23372</v>
      </c>
      <c r="Q49" s="102">
        <v>30930</v>
      </c>
      <c r="R49" s="2"/>
      <c r="S49" s="2"/>
      <c r="U49" s="37" t="s">
        <v>143</v>
      </c>
      <c r="V49" s="38">
        <f t="shared" si="1"/>
        <v>287.18799999999999</v>
      </c>
      <c r="W49" s="100"/>
      <c r="Y49" s="40">
        <f>IF('Cover Page'!$E$31 = 3, ROUND(V49,0),IF('Cover Page'!$E$31 =4, W49,"0"))</f>
        <v>287</v>
      </c>
      <c r="Z49" s="53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M49" s="83"/>
      <c r="AO49" s="62"/>
      <c r="AP49" s="104"/>
      <c r="AQ49" s="104"/>
      <c r="AR49" s="104"/>
      <c r="AS49" s="104"/>
      <c r="AT49" s="104"/>
      <c r="AU49" s="104"/>
      <c r="AV49" s="104"/>
      <c r="AW49" s="104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</row>
    <row r="50" spans="2:70" ht="15" thickBot="1">
      <c r="B50" s="74">
        <v>3.5</v>
      </c>
      <c r="C50" s="171">
        <v>1409</v>
      </c>
      <c r="D50" s="171">
        <v>828</v>
      </c>
      <c r="E50" s="171">
        <v>1009</v>
      </c>
      <c r="F50" s="171">
        <v>1438</v>
      </c>
      <c r="G50" s="171">
        <v>1871</v>
      </c>
      <c r="H50" s="171">
        <v>2397</v>
      </c>
      <c r="I50" s="171">
        <v>3338</v>
      </c>
      <c r="J50" s="171">
        <v>3941</v>
      </c>
      <c r="K50" s="171">
        <v>4568</v>
      </c>
      <c r="L50" s="171">
        <v>5319</v>
      </c>
      <c r="M50" s="171">
        <v>6618</v>
      </c>
      <c r="N50" s="171">
        <v>10072</v>
      </c>
      <c r="O50" s="171">
        <v>14099</v>
      </c>
      <c r="P50" s="102">
        <v>24672</v>
      </c>
      <c r="Q50" s="102">
        <v>32773</v>
      </c>
      <c r="R50" s="2"/>
      <c r="S50" s="2"/>
      <c r="U50" s="37" t="s">
        <v>144</v>
      </c>
      <c r="V50" s="38">
        <f t="shared" si="1"/>
        <v>358.98500000000001</v>
      </c>
      <c r="W50" s="100"/>
      <c r="Y50" s="40">
        <f>IF('Cover Page'!$E$31 = 3, ROUND(V50,0),IF('Cover Page'!$E$31 =4, W50,"0"))</f>
        <v>359</v>
      </c>
      <c r="Z50" s="53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M50" s="83"/>
      <c r="AO50" s="62"/>
      <c r="AP50" s="104"/>
      <c r="AQ50" s="104"/>
      <c r="AR50" s="104"/>
      <c r="AS50" s="104"/>
      <c r="AT50" s="104"/>
      <c r="AU50" s="104"/>
      <c r="AV50" s="104"/>
      <c r="AW50" s="104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</row>
    <row r="51" spans="2:70" ht="15" thickBot="1">
      <c r="B51" s="74">
        <v>4</v>
      </c>
      <c r="C51" s="171">
        <v>1577</v>
      </c>
      <c r="D51" s="171">
        <v>907</v>
      </c>
      <c r="E51" s="171">
        <v>1104</v>
      </c>
      <c r="F51" s="171">
        <v>1570</v>
      </c>
      <c r="G51" s="171">
        <v>2045</v>
      </c>
      <c r="H51" s="171">
        <v>2612</v>
      </c>
      <c r="I51" s="171">
        <v>3612</v>
      </c>
      <c r="J51" s="171">
        <v>4263</v>
      </c>
      <c r="K51" s="171">
        <v>4936</v>
      </c>
      <c r="L51" s="171">
        <v>5741</v>
      </c>
      <c r="M51" s="171">
        <v>7141</v>
      </c>
      <c r="N51" s="171">
        <v>10824</v>
      </c>
      <c r="O51" s="171">
        <v>15121</v>
      </c>
      <c r="P51" s="102">
        <v>25972</v>
      </c>
      <c r="Q51" s="102">
        <v>34616</v>
      </c>
      <c r="R51" s="2"/>
      <c r="S51" s="2"/>
      <c r="U51" s="37" t="s">
        <v>145</v>
      </c>
      <c r="V51" s="38">
        <f t="shared" si="1"/>
        <v>430.78199999999998</v>
      </c>
      <c r="W51" s="100"/>
      <c r="Y51" s="40">
        <f>IF('Cover Page'!$E$31 = 3, ROUND(V51,0),IF('Cover Page'!$E$31 =4, W51,"0"))</f>
        <v>431</v>
      </c>
      <c r="Z51" s="53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M51" s="83"/>
      <c r="AO51" s="62"/>
      <c r="AP51" s="104"/>
      <c r="AQ51" s="104"/>
      <c r="AR51" s="104"/>
      <c r="AS51" s="104"/>
      <c r="AT51" s="104"/>
      <c r="AU51" s="104"/>
      <c r="AV51" s="104"/>
      <c r="AW51" s="117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</row>
    <row r="52" spans="2:70" ht="15" thickBot="1">
      <c r="B52" s="74">
        <v>4.5</v>
      </c>
      <c r="C52" s="171">
        <v>1745</v>
      </c>
      <c r="D52" s="171">
        <v>986</v>
      </c>
      <c r="E52" s="171">
        <v>1199</v>
      </c>
      <c r="F52" s="171">
        <v>1702</v>
      </c>
      <c r="G52" s="171">
        <v>2219</v>
      </c>
      <c r="H52" s="171">
        <v>2827</v>
      </c>
      <c r="I52" s="171">
        <v>3886</v>
      </c>
      <c r="J52" s="171">
        <v>4585</v>
      </c>
      <c r="K52" s="171">
        <v>5304</v>
      </c>
      <c r="L52" s="171">
        <v>6163</v>
      </c>
      <c r="M52" s="171">
        <v>7664</v>
      </c>
      <c r="N52" s="171">
        <v>11576</v>
      </c>
      <c r="O52" s="171">
        <v>16143</v>
      </c>
      <c r="P52" s="102">
        <v>27272</v>
      </c>
      <c r="Q52" s="102">
        <v>36459</v>
      </c>
      <c r="R52" s="2"/>
      <c r="S52" s="2"/>
      <c r="U52" s="37" t="s">
        <v>146</v>
      </c>
      <c r="V52" s="38">
        <f t="shared" si="1"/>
        <v>502.57899999999995</v>
      </c>
      <c r="W52" s="100"/>
      <c r="Y52" s="40">
        <f>IF('Cover Page'!$E$31 = 3, ROUND(V52,0),IF('Cover Page'!$E$31 =4, W52,"0"))</f>
        <v>503</v>
      </c>
      <c r="Z52" s="53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M52" s="83"/>
      <c r="AO52" s="62"/>
      <c r="AP52" s="104"/>
      <c r="AQ52" s="104"/>
      <c r="AR52" s="104"/>
      <c r="AS52" s="104"/>
      <c r="AT52" s="104"/>
      <c r="AU52" s="104"/>
      <c r="AV52" s="104"/>
      <c r="AW52" s="117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</row>
    <row r="53" spans="2:70" ht="15" thickBot="1">
      <c r="B53" s="74">
        <v>5</v>
      </c>
      <c r="C53" s="171">
        <v>1913</v>
      </c>
      <c r="D53" s="171">
        <v>1065</v>
      </c>
      <c r="E53" s="171">
        <v>1294</v>
      </c>
      <c r="F53" s="171">
        <v>1834</v>
      </c>
      <c r="G53" s="171">
        <v>2393</v>
      </c>
      <c r="H53" s="171">
        <v>3042</v>
      </c>
      <c r="I53" s="171">
        <v>4160</v>
      </c>
      <c r="J53" s="171">
        <v>4907</v>
      </c>
      <c r="K53" s="171">
        <v>5672</v>
      </c>
      <c r="L53" s="171">
        <v>6585</v>
      </c>
      <c r="M53" s="171">
        <v>8187</v>
      </c>
      <c r="N53" s="171">
        <v>12328</v>
      </c>
      <c r="O53" s="171">
        <v>17165</v>
      </c>
      <c r="P53" s="102">
        <v>28572</v>
      </c>
      <c r="Q53" s="102">
        <v>38302</v>
      </c>
      <c r="R53" s="2"/>
      <c r="S53" s="2"/>
      <c r="U53" s="37" t="s">
        <v>147</v>
      </c>
      <c r="V53" s="38">
        <f t="shared" si="1"/>
        <v>574.37599999999998</v>
      </c>
      <c r="W53" s="100"/>
      <c r="Y53" s="40">
        <f>IF('Cover Page'!$E$31 = 3, ROUND(V53,0),IF('Cover Page'!$E$31 =4, W53,"0"))</f>
        <v>574</v>
      </c>
      <c r="Z53" s="53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M53" s="83"/>
      <c r="AO53" s="62"/>
      <c r="AP53" s="117"/>
      <c r="AQ53" s="104"/>
      <c r="AR53" s="104"/>
      <c r="AS53" s="104"/>
      <c r="AT53" s="104"/>
      <c r="AU53" s="104"/>
      <c r="AV53" s="104"/>
      <c r="AW53" s="117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</row>
    <row r="54" spans="2:70" ht="15" thickBot="1">
      <c r="B54" s="74">
        <v>5.5</v>
      </c>
      <c r="C54" s="171">
        <v>2081</v>
      </c>
      <c r="D54" s="171">
        <v>1144</v>
      </c>
      <c r="E54" s="171">
        <v>1389</v>
      </c>
      <c r="F54" s="171">
        <v>1966</v>
      </c>
      <c r="G54" s="171">
        <v>2567</v>
      </c>
      <c r="H54" s="171">
        <v>3257</v>
      </c>
      <c r="I54" s="171">
        <v>4434</v>
      </c>
      <c r="J54" s="171">
        <v>5229</v>
      </c>
      <c r="K54" s="171">
        <v>6040</v>
      </c>
      <c r="L54" s="171">
        <v>7007</v>
      </c>
      <c r="M54" s="171">
        <v>8710</v>
      </c>
      <c r="N54" s="171">
        <v>13080</v>
      </c>
      <c r="O54" s="171">
        <v>18187</v>
      </c>
      <c r="P54" s="102">
        <v>29872</v>
      </c>
      <c r="Q54" s="102">
        <v>40145</v>
      </c>
      <c r="R54" s="2"/>
      <c r="S54" s="2"/>
      <c r="U54" s="37" t="s">
        <v>148</v>
      </c>
      <c r="V54" s="38">
        <f t="shared" si="1"/>
        <v>646.173</v>
      </c>
      <c r="W54" s="100"/>
      <c r="Y54" s="40">
        <f>IF('Cover Page'!$E$31 = 3, ROUND(V54,0),IF('Cover Page'!$E$31 =4, W54,"0"))</f>
        <v>646</v>
      </c>
      <c r="Z54" s="53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M54" s="83"/>
      <c r="AO54" s="62"/>
      <c r="AP54" s="117"/>
      <c r="AQ54" s="104"/>
      <c r="AR54" s="104"/>
      <c r="AS54" s="104"/>
      <c r="AT54" s="104"/>
      <c r="AU54" s="104"/>
      <c r="AV54" s="104"/>
      <c r="AW54" s="117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</row>
    <row r="55" spans="2:70" ht="15" thickBot="1">
      <c r="B55" s="74">
        <v>6</v>
      </c>
      <c r="C55" s="171">
        <v>2249</v>
      </c>
      <c r="D55" s="171">
        <v>1223</v>
      </c>
      <c r="E55" s="171">
        <v>1484</v>
      </c>
      <c r="F55" s="171">
        <v>2098</v>
      </c>
      <c r="G55" s="171">
        <v>2741</v>
      </c>
      <c r="H55" s="171">
        <v>3472</v>
      </c>
      <c r="I55" s="171">
        <v>4708</v>
      </c>
      <c r="J55" s="171">
        <v>5551</v>
      </c>
      <c r="K55" s="171">
        <v>6408</v>
      </c>
      <c r="L55" s="171">
        <v>7429</v>
      </c>
      <c r="M55" s="171">
        <v>9233</v>
      </c>
      <c r="N55" s="171">
        <v>13832</v>
      </c>
      <c r="O55" s="171">
        <v>19209</v>
      </c>
      <c r="P55" s="102">
        <v>31172</v>
      </c>
      <c r="Q55" s="102">
        <v>41988</v>
      </c>
      <c r="R55" s="2"/>
      <c r="S55" s="2"/>
      <c r="U55" s="37" t="s">
        <v>149</v>
      </c>
      <c r="V55" s="38">
        <f t="shared" si="1"/>
        <v>717.97</v>
      </c>
      <c r="W55" s="100"/>
      <c r="Y55" s="40">
        <f>IF('Cover Page'!$E$31 = 3, ROUND(V55,0),IF('Cover Page'!$E$31 =4, W55,"0"))</f>
        <v>718</v>
      </c>
      <c r="Z55" s="53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M55" s="83"/>
      <c r="AO55" s="62"/>
      <c r="AP55" s="117"/>
      <c r="AQ55" s="104"/>
      <c r="AR55" s="117"/>
      <c r="AS55" s="117"/>
      <c r="AT55" s="104"/>
      <c r="AU55" s="104"/>
      <c r="AV55" s="104"/>
      <c r="AW55" s="117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</row>
    <row r="56" spans="2:70" ht="15" thickBot="1">
      <c r="B56" s="74">
        <v>6.5</v>
      </c>
      <c r="C56" s="171">
        <v>2417</v>
      </c>
      <c r="D56" s="171">
        <v>1302</v>
      </c>
      <c r="E56" s="171">
        <v>1579</v>
      </c>
      <c r="F56" s="171">
        <v>2230</v>
      </c>
      <c r="G56" s="171">
        <v>2915</v>
      </c>
      <c r="H56" s="171">
        <v>3687</v>
      </c>
      <c r="I56" s="171">
        <v>4982</v>
      </c>
      <c r="J56" s="171">
        <v>5873</v>
      </c>
      <c r="K56" s="171">
        <v>6776</v>
      </c>
      <c r="L56" s="171">
        <v>7851</v>
      </c>
      <c r="M56" s="171">
        <v>9756</v>
      </c>
      <c r="N56" s="171">
        <v>14584</v>
      </c>
      <c r="O56" s="171">
        <v>20231</v>
      </c>
      <c r="P56" s="102">
        <v>32472</v>
      </c>
      <c r="Q56" s="102">
        <v>43831</v>
      </c>
      <c r="R56" s="2"/>
      <c r="S56" s="2"/>
      <c r="U56" s="37" t="s">
        <v>150</v>
      </c>
      <c r="V56" s="38">
        <f t="shared" si="1"/>
        <v>789.76699999999994</v>
      </c>
      <c r="W56" s="100"/>
      <c r="Y56" s="40">
        <f>IF('Cover Page'!$E$31 = 3, ROUND(V56,0),IF('Cover Page'!$E$31 =4, W56,"0"))</f>
        <v>790</v>
      </c>
      <c r="Z56" s="53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M56" s="83"/>
      <c r="AO56" s="62"/>
      <c r="AP56" s="117"/>
      <c r="AQ56" s="117"/>
      <c r="AR56" s="117"/>
      <c r="AS56" s="117"/>
      <c r="AT56" s="104"/>
      <c r="AU56" s="104"/>
      <c r="AV56" s="104"/>
      <c r="AW56" s="117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</row>
    <row r="57" spans="2:70" ht="15" thickBot="1">
      <c r="B57" s="74">
        <v>7</v>
      </c>
      <c r="C57" s="171">
        <v>2585</v>
      </c>
      <c r="D57" s="171">
        <v>1381</v>
      </c>
      <c r="E57" s="171">
        <v>1674</v>
      </c>
      <c r="F57" s="171">
        <v>2362</v>
      </c>
      <c r="G57" s="171">
        <v>3089</v>
      </c>
      <c r="H57" s="171">
        <v>3902</v>
      </c>
      <c r="I57" s="171">
        <v>5256</v>
      </c>
      <c r="J57" s="171">
        <v>6195</v>
      </c>
      <c r="K57" s="171">
        <v>7144</v>
      </c>
      <c r="L57" s="171">
        <v>8273</v>
      </c>
      <c r="M57" s="171">
        <v>10279</v>
      </c>
      <c r="N57" s="171">
        <v>15336</v>
      </c>
      <c r="O57" s="171">
        <v>21253</v>
      </c>
      <c r="P57" s="102">
        <v>33772</v>
      </c>
      <c r="Q57" s="102">
        <v>45674</v>
      </c>
      <c r="R57" s="2"/>
      <c r="S57" s="2"/>
      <c r="U57" s="37" t="s">
        <v>151</v>
      </c>
      <c r="V57" s="38">
        <f t="shared" si="1"/>
        <v>861.56399999999996</v>
      </c>
      <c r="W57" s="100"/>
      <c r="Y57" s="40">
        <f>IF('Cover Page'!$E$31 = 3, ROUND(V57,0),IF('Cover Page'!$E$31 =4, W57,"0"))</f>
        <v>862</v>
      </c>
      <c r="Z57" s="53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M57" s="8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</row>
    <row r="58" spans="2:70" ht="15" thickBot="1">
      <c r="B58" s="74">
        <v>7.5</v>
      </c>
      <c r="C58" s="171">
        <v>2753</v>
      </c>
      <c r="D58" s="171">
        <v>1460</v>
      </c>
      <c r="E58" s="171">
        <v>1769</v>
      </c>
      <c r="F58" s="171">
        <v>2494</v>
      </c>
      <c r="G58" s="171">
        <v>3263</v>
      </c>
      <c r="H58" s="171">
        <v>4117</v>
      </c>
      <c r="I58" s="171">
        <v>5530</v>
      </c>
      <c r="J58" s="171">
        <v>6517</v>
      </c>
      <c r="K58" s="171">
        <v>7512</v>
      </c>
      <c r="L58" s="171">
        <v>8695</v>
      </c>
      <c r="M58" s="171">
        <v>10802</v>
      </c>
      <c r="N58" s="171">
        <v>16088</v>
      </c>
      <c r="O58" s="171">
        <v>22275</v>
      </c>
      <c r="P58" s="102">
        <v>35072</v>
      </c>
      <c r="Q58" s="102">
        <v>47517</v>
      </c>
      <c r="R58" s="2"/>
      <c r="S58" s="2"/>
      <c r="U58" s="37" t="s">
        <v>152</v>
      </c>
      <c r="V58" s="38">
        <f t="shared" si="1"/>
        <v>933.36099999999999</v>
      </c>
      <c r="W58" s="100"/>
      <c r="Y58" s="40">
        <f>IF('Cover Page'!$E$31 = 3, ROUND(V58,0),IF('Cover Page'!$E$31 =4, W58,"0"))</f>
        <v>933</v>
      </c>
      <c r="Z58" s="76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M58" s="8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</row>
    <row r="59" spans="2:70" ht="15" thickBot="1">
      <c r="B59" s="74">
        <v>8</v>
      </c>
      <c r="C59" s="171">
        <v>2921</v>
      </c>
      <c r="D59" s="171">
        <v>1539</v>
      </c>
      <c r="E59" s="171">
        <v>1864</v>
      </c>
      <c r="F59" s="171">
        <v>2626</v>
      </c>
      <c r="G59" s="171">
        <v>3437</v>
      </c>
      <c r="H59" s="171">
        <v>4332</v>
      </c>
      <c r="I59" s="171">
        <v>5804</v>
      </c>
      <c r="J59" s="171">
        <v>6839</v>
      </c>
      <c r="K59" s="171">
        <v>7880</v>
      </c>
      <c r="L59" s="171">
        <v>9117</v>
      </c>
      <c r="M59" s="171">
        <v>11325</v>
      </c>
      <c r="N59" s="171">
        <v>16840</v>
      </c>
      <c r="O59" s="171">
        <v>23297</v>
      </c>
      <c r="P59" s="102">
        <v>36372</v>
      </c>
      <c r="Q59" s="102">
        <v>49360</v>
      </c>
      <c r="R59" s="2"/>
      <c r="S59" s="2"/>
      <c r="U59" s="37" t="s">
        <v>153</v>
      </c>
      <c r="V59" s="38">
        <f t="shared" si="1"/>
        <v>1005.1579999999999</v>
      </c>
      <c r="W59" s="100"/>
      <c r="Y59" s="40">
        <f>IF('Cover Page'!$E$31 = 3, ROUND(V59,0),IF('Cover Page'!$E$31 =4, W59,"0"))</f>
        <v>1005</v>
      </c>
      <c r="Z59" s="53"/>
      <c r="AA59" s="59"/>
      <c r="AB59" s="59"/>
      <c r="AC59" s="59"/>
      <c r="AD59" s="59"/>
      <c r="AE59" s="59"/>
      <c r="AF59" s="59"/>
      <c r="AG59" s="59"/>
      <c r="AH59" s="89"/>
      <c r="AI59" s="59"/>
      <c r="AJ59" s="59"/>
      <c r="AK59" s="59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</row>
    <row r="60" spans="2:70" ht="15" thickBot="1">
      <c r="B60" s="74">
        <v>8.5</v>
      </c>
      <c r="C60" s="171">
        <v>3089</v>
      </c>
      <c r="D60" s="171">
        <v>1618</v>
      </c>
      <c r="E60" s="171">
        <v>1959</v>
      </c>
      <c r="F60" s="171">
        <v>2758</v>
      </c>
      <c r="G60" s="171">
        <v>3611</v>
      </c>
      <c r="H60" s="171">
        <v>4547</v>
      </c>
      <c r="I60" s="171">
        <v>6078</v>
      </c>
      <c r="J60" s="171">
        <v>7161</v>
      </c>
      <c r="K60" s="171">
        <v>8248</v>
      </c>
      <c r="L60" s="171">
        <v>9539</v>
      </c>
      <c r="M60" s="171">
        <v>11848</v>
      </c>
      <c r="N60" s="171">
        <v>17592</v>
      </c>
      <c r="O60" s="171">
        <v>24319</v>
      </c>
      <c r="P60" s="102">
        <v>37672</v>
      </c>
      <c r="Q60" s="102">
        <v>51203</v>
      </c>
      <c r="R60" s="2"/>
      <c r="S60" s="2"/>
      <c r="U60" s="37" t="s">
        <v>154</v>
      </c>
      <c r="V60" s="38">
        <f t="shared" si="1"/>
        <v>1076.9549999999999</v>
      </c>
      <c r="W60" s="100"/>
      <c r="Y60" s="40">
        <f>IF('Cover Page'!$E$31 = 3, ROUND(V60,0),IF('Cover Page'!$E$31 =4, W60,"0"))</f>
        <v>1077</v>
      </c>
      <c r="Z60" s="53"/>
      <c r="AA60" s="59"/>
      <c r="AB60" s="59"/>
      <c r="AC60" s="59"/>
      <c r="AD60" s="59"/>
      <c r="AE60" s="59"/>
      <c r="AF60" s="59"/>
      <c r="AG60" s="59"/>
      <c r="AH60" s="89"/>
      <c r="AI60" s="59"/>
      <c r="AJ60" s="59"/>
      <c r="AK60" s="59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</row>
    <row r="61" spans="2:70" ht="15" thickBot="1">
      <c r="B61" s="74">
        <v>9</v>
      </c>
      <c r="C61" s="171">
        <v>3257</v>
      </c>
      <c r="D61" s="171">
        <v>1697</v>
      </c>
      <c r="E61" s="171">
        <v>2054</v>
      </c>
      <c r="F61" s="171">
        <v>2890</v>
      </c>
      <c r="G61" s="171">
        <v>3785</v>
      </c>
      <c r="H61" s="171">
        <v>4762</v>
      </c>
      <c r="I61" s="171">
        <v>6352</v>
      </c>
      <c r="J61" s="171">
        <v>7483</v>
      </c>
      <c r="K61" s="171">
        <v>8616</v>
      </c>
      <c r="L61" s="171">
        <v>9961</v>
      </c>
      <c r="M61" s="171">
        <v>12371</v>
      </c>
      <c r="N61" s="171">
        <v>18344</v>
      </c>
      <c r="O61" s="171">
        <v>25341</v>
      </c>
      <c r="P61" s="102">
        <v>38972</v>
      </c>
      <c r="Q61" s="102">
        <v>53046</v>
      </c>
      <c r="R61" s="2"/>
      <c r="S61" s="2"/>
      <c r="U61" s="37" t="s">
        <v>155</v>
      </c>
      <c r="V61" s="38">
        <f t="shared" si="1"/>
        <v>1148.752</v>
      </c>
      <c r="W61" s="100"/>
      <c r="Y61" s="40">
        <f>IF('Cover Page'!$E$31 = 3, ROUND(V61,0),IF('Cover Page'!$E$31 =4, W61,"0"))</f>
        <v>1149</v>
      </c>
      <c r="AB61" s="53"/>
      <c r="AD61" s="10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</row>
    <row r="62" spans="2:70" ht="15" thickBot="1">
      <c r="B62" s="74">
        <v>9.5</v>
      </c>
      <c r="C62" s="171">
        <v>3425</v>
      </c>
      <c r="D62" s="171">
        <v>1776</v>
      </c>
      <c r="E62" s="171">
        <v>2149</v>
      </c>
      <c r="F62" s="171">
        <v>3022</v>
      </c>
      <c r="G62" s="171">
        <v>3959</v>
      </c>
      <c r="H62" s="171">
        <v>4977</v>
      </c>
      <c r="I62" s="171">
        <v>6626</v>
      </c>
      <c r="J62" s="171">
        <v>7805</v>
      </c>
      <c r="K62" s="171">
        <v>8984</v>
      </c>
      <c r="L62" s="171">
        <v>10383</v>
      </c>
      <c r="M62" s="171">
        <v>12894</v>
      </c>
      <c r="N62" s="171">
        <v>19096</v>
      </c>
      <c r="O62" s="171">
        <v>26363</v>
      </c>
      <c r="P62" s="102">
        <v>40272</v>
      </c>
      <c r="Q62" s="102">
        <v>54889</v>
      </c>
      <c r="R62" s="2"/>
      <c r="S62" s="2"/>
      <c r="U62" s="37" t="s">
        <v>156</v>
      </c>
      <c r="V62" s="38">
        <f t="shared" si="1"/>
        <v>1220.549</v>
      </c>
      <c r="W62" s="100"/>
      <c r="Y62" s="40">
        <f>IF('Cover Page'!$E$31 = 3, ROUND(V62,0),IF('Cover Page'!$E$31 =4, W62,"0"))</f>
        <v>1221</v>
      </c>
      <c r="AA62" s="90"/>
      <c r="AB62" s="87"/>
      <c r="AC62" s="87"/>
      <c r="AD62" s="87"/>
      <c r="AE62" s="87"/>
      <c r="AF62" s="87"/>
      <c r="AG62" s="87"/>
      <c r="AH62" s="87"/>
      <c r="AJ62" s="84"/>
      <c r="AK62" s="84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</row>
    <row r="63" spans="2:70" ht="15" thickBot="1">
      <c r="B63" s="74">
        <v>10</v>
      </c>
      <c r="C63" s="171">
        <v>3593</v>
      </c>
      <c r="D63" s="171">
        <v>1855</v>
      </c>
      <c r="E63" s="171">
        <v>2244</v>
      </c>
      <c r="F63" s="171">
        <v>3154</v>
      </c>
      <c r="G63" s="171">
        <v>4133</v>
      </c>
      <c r="H63" s="171">
        <v>5192</v>
      </c>
      <c r="I63" s="171">
        <v>6900</v>
      </c>
      <c r="J63" s="171">
        <v>8127</v>
      </c>
      <c r="K63" s="171">
        <v>9352</v>
      </c>
      <c r="L63" s="171">
        <v>10805</v>
      </c>
      <c r="M63" s="171">
        <v>13417</v>
      </c>
      <c r="N63" s="171">
        <v>19848</v>
      </c>
      <c r="O63" s="171">
        <v>27385</v>
      </c>
      <c r="P63" s="102">
        <v>41572</v>
      </c>
      <c r="Q63" s="102">
        <v>56732</v>
      </c>
      <c r="R63" s="2"/>
      <c r="S63" s="2"/>
      <c r="U63" s="37" t="s">
        <v>157</v>
      </c>
      <c r="V63" s="38">
        <f t="shared" si="1"/>
        <v>1292.346</v>
      </c>
      <c r="W63" s="100"/>
      <c r="Y63" s="40">
        <f>IF('Cover Page'!$E$31 = 3, ROUND(V63,0),IF('Cover Page'!$E$31 =4, W63,"0"))</f>
        <v>1292</v>
      </c>
      <c r="AB63" s="87"/>
      <c r="AC63" s="87"/>
      <c r="AD63" s="87"/>
      <c r="AE63" s="87"/>
      <c r="AF63" s="87"/>
      <c r="AG63" s="87"/>
      <c r="AH63" s="87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</row>
    <row r="64" spans="2:70" ht="15" thickBot="1">
      <c r="B64" s="74">
        <v>10.5</v>
      </c>
      <c r="C64" s="171">
        <v>3761</v>
      </c>
      <c r="D64" s="171">
        <v>1934</v>
      </c>
      <c r="E64" s="171">
        <v>2339</v>
      </c>
      <c r="F64" s="171">
        <v>3286</v>
      </c>
      <c r="G64" s="171">
        <v>4307</v>
      </c>
      <c r="H64" s="171">
        <v>5407</v>
      </c>
      <c r="I64" s="171">
        <v>7174</v>
      </c>
      <c r="J64" s="171">
        <v>8449</v>
      </c>
      <c r="K64" s="171">
        <v>9720</v>
      </c>
      <c r="L64" s="171">
        <v>11227</v>
      </c>
      <c r="M64" s="171">
        <v>13940</v>
      </c>
      <c r="N64" s="171">
        <v>20600</v>
      </c>
      <c r="O64" s="171">
        <v>28407</v>
      </c>
      <c r="P64" s="102">
        <v>42872</v>
      </c>
      <c r="Q64" s="102">
        <v>58575</v>
      </c>
      <c r="R64" s="2"/>
      <c r="S64" s="2"/>
      <c r="U64" s="37" t="s">
        <v>158</v>
      </c>
      <c r="V64" s="38">
        <f t="shared" si="1"/>
        <v>1364.143</v>
      </c>
      <c r="W64" s="100"/>
      <c r="Y64" s="40">
        <f>IF('Cover Page'!$E$31 = 3, ROUND(V64,0),IF('Cover Page'!$E$31 =4, W64,"0"))</f>
        <v>1364</v>
      </c>
      <c r="AA64" s="53"/>
      <c r="AB64" s="79"/>
      <c r="AC64" s="79"/>
      <c r="AD64" s="79"/>
      <c r="AE64" s="79"/>
      <c r="AF64" s="79"/>
      <c r="AG64" s="81"/>
      <c r="AH64" s="81"/>
      <c r="AJ64" s="83"/>
      <c r="AK64" s="83"/>
      <c r="AL64" s="67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</row>
    <row r="65" spans="2:70" ht="15" thickBot="1">
      <c r="B65" s="74">
        <v>11</v>
      </c>
      <c r="C65" s="171">
        <v>3929</v>
      </c>
      <c r="D65" s="171">
        <v>2013</v>
      </c>
      <c r="E65" s="171">
        <v>2434</v>
      </c>
      <c r="F65" s="171">
        <v>3418</v>
      </c>
      <c r="G65" s="171">
        <v>4481</v>
      </c>
      <c r="H65" s="171">
        <v>5622</v>
      </c>
      <c r="I65" s="171">
        <v>7448</v>
      </c>
      <c r="J65" s="171">
        <v>8771</v>
      </c>
      <c r="K65" s="171">
        <v>10088</v>
      </c>
      <c r="L65" s="171">
        <v>11649</v>
      </c>
      <c r="M65" s="171">
        <v>14463</v>
      </c>
      <c r="N65" s="171">
        <v>21352</v>
      </c>
      <c r="O65" s="171">
        <v>29429</v>
      </c>
      <c r="P65" s="102">
        <v>44172</v>
      </c>
      <c r="Q65" s="102">
        <v>60418</v>
      </c>
      <c r="R65" s="2"/>
      <c r="S65" s="2"/>
      <c r="U65" s="37" t="s">
        <v>159</v>
      </c>
      <c r="V65" s="38">
        <f t="shared" si="1"/>
        <v>1435.94</v>
      </c>
      <c r="W65" s="100"/>
      <c r="Y65" s="40">
        <f>IF('Cover Page'!$E$31 = 3, ROUND(V65,0),IF('Cover Page'!$E$31 =4, W65,"0"))</f>
        <v>1436</v>
      </c>
      <c r="AA65" s="53"/>
      <c r="AB65" s="79"/>
      <c r="AC65" s="79"/>
      <c r="AD65" s="79"/>
      <c r="AE65" s="79"/>
      <c r="AF65" s="79"/>
      <c r="AG65" s="81"/>
      <c r="AH65" s="81"/>
      <c r="AJ65" s="83"/>
      <c r="AK65" s="83"/>
      <c r="AL65" s="67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</row>
    <row r="66" spans="2:70" ht="15" thickBot="1">
      <c r="B66" s="74">
        <v>11.5</v>
      </c>
      <c r="C66" s="171">
        <v>4097</v>
      </c>
      <c r="D66" s="171">
        <v>2092</v>
      </c>
      <c r="E66" s="171">
        <v>2529</v>
      </c>
      <c r="F66" s="171">
        <v>3550</v>
      </c>
      <c r="G66" s="171">
        <v>4655</v>
      </c>
      <c r="H66" s="171">
        <v>5837</v>
      </c>
      <c r="I66" s="171">
        <v>7722</v>
      </c>
      <c r="J66" s="171">
        <v>9093</v>
      </c>
      <c r="K66" s="171">
        <v>10456</v>
      </c>
      <c r="L66" s="171">
        <v>12071</v>
      </c>
      <c r="M66" s="171">
        <v>14986</v>
      </c>
      <c r="N66" s="171">
        <v>22104</v>
      </c>
      <c r="O66" s="171">
        <v>30451</v>
      </c>
      <c r="P66" s="102">
        <v>45472</v>
      </c>
      <c r="Q66" s="102">
        <v>62261</v>
      </c>
      <c r="R66" s="2"/>
      <c r="S66" s="2"/>
      <c r="U66" s="37" t="s">
        <v>160</v>
      </c>
      <c r="V66" s="38">
        <f t="shared" si="1"/>
        <v>1507.7369999999999</v>
      </c>
      <c r="W66" s="100"/>
      <c r="Y66" s="40">
        <f>IF('Cover Page'!$E$31 = 3, ROUND(V66,0),IF('Cover Page'!$E$31 =4, W66,"0"))</f>
        <v>1508</v>
      </c>
      <c r="AA66" s="53"/>
      <c r="AB66" s="79"/>
      <c r="AC66" s="79"/>
      <c r="AD66" s="79"/>
      <c r="AE66" s="79"/>
      <c r="AF66" s="79"/>
      <c r="AG66" s="81"/>
      <c r="AH66" s="81"/>
      <c r="AJ66" s="83"/>
      <c r="AK66" s="83"/>
      <c r="AL66" s="67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</row>
    <row r="67" spans="2:70" ht="15" thickBot="1">
      <c r="B67" s="74">
        <v>12</v>
      </c>
      <c r="C67" s="171">
        <v>4265</v>
      </c>
      <c r="D67" s="171">
        <v>2171</v>
      </c>
      <c r="E67" s="171">
        <v>2624</v>
      </c>
      <c r="F67" s="171">
        <v>3682</v>
      </c>
      <c r="G67" s="171">
        <v>4829</v>
      </c>
      <c r="H67" s="171">
        <v>6052</v>
      </c>
      <c r="I67" s="171">
        <v>7996</v>
      </c>
      <c r="J67" s="171">
        <v>9415</v>
      </c>
      <c r="K67" s="171">
        <v>10824</v>
      </c>
      <c r="L67" s="171">
        <v>12493</v>
      </c>
      <c r="M67" s="171">
        <v>15509</v>
      </c>
      <c r="N67" s="171">
        <v>22856</v>
      </c>
      <c r="O67" s="171">
        <v>31473</v>
      </c>
      <c r="P67" s="102">
        <v>46772</v>
      </c>
      <c r="Q67" s="102">
        <v>64104</v>
      </c>
      <c r="R67" s="2"/>
      <c r="S67" s="2"/>
      <c r="U67" s="37" t="s">
        <v>161</v>
      </c>
      <c r="V67" s="38">
        <f t="shared" si="1"/>
        <v>1579.5339999999999</v>
      </c>
      <c r="W67" s="100"/>
      <c r="Y67" s="40">
        <f>IF('Cover Page'!$E$31 = 3, ROUND(V67,0),IF('Cover Page'!$E$31 =4, W67,"0"))</f>
        <v>1580</v>
      </c>
      <c r="AA67" s="53"/>
      <c r="AB67" s="79"/>
      <c r="AC67" s="79"/>
      <c r="AD67" s="79"/>
      <c r="AE67" s="79"/>
      <c r="AF67" s="79"/>
      <c r="AG67" s="81"/>
      <c r="AH67" s="81"/>
      <c r="AJ67" s="83"/>
      <c r="AK67" s="83"/>
      <c r="AL67" s="67"/>
      <c r="AM67" s="53"/>
      <c r="AN67" s="53"/>
      <c r="AO67" s="53"/>
      <c r="AP67" s="53"/>
      <c r="AQ67" s="76"/>
      <c r="AR67" s="53"/>
      <c r="AS67" s="5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</row>
    <row r="68" spans="2:70" ht="15.75" customHeight="1" thickBot="1">
      <c r="B68" s="74">
        <v>12.5</v>
      </c>
      <c r="C68" s="171">
        <v>4433</v>
      </c>
      <c r="D68" s="171">
        <v>2250</v>
      </c>
      <c r="E68" s="171">
        <v>2719</v>
      </c>
      <c r="F68" s="171">
        <v>3814</v>
      </c>
      <c r="G68" s="171">
        <v>5003</v>
      </c>
      <c r="H68" s="171">
        <v>6267</v>
      </c>
      <c r="I68" s="171">
        <v>8270</v>
      </c>
      <c r="J68" s="171">
        <v>9737</v>
      </c>
      <c r="K68" s="171">
        <v>11192</v>
      </c>
      <c r="L68" s="171">
        <v>12915</v>
      </c>
      <c r="M68" s="171">
        <v>16032</v>
      </c>
      <c r="N68" s="171">
        <v>23608</v>
      </c>
      <c r="O68" s="171">
        <v>32495</v>
      </c>
      <c r="P68" s="102">
        <v>48072</v>
      </c>
      <c r="Q68" s="102">
        <v>65947</v>
      </c>
      <c r="R68" s="2"/>
      <c r="S68" s="2"/>
      <c r="U68" s="37" t="s">
        <v>162</v>
      </c>
      <c r="V68" s="38">
        <f t="shared" si="1"/>
        <v>1651.3309999999999</v>
      </c>
      <c r="W68" s="100"/>
      <c r="Y68" s="40">
        <f>IF('Cover Page'!$E$31 = 3, ROUND(V68,0),IF('Cover Page'!$E$31 =4, W68,"0"))</f>
        <v>1651</v>
      </c>
      <c r="Z68" s="78"/>
      <c r="AA68" s="53"/>
      <c r="AB68" s="79"/>
      <c r="AC68" s="79"/>
      <c r="AD68" s="79"/>
      <c r="AE68" s="79"/>
      <c r="AF68" s="79"/>
      <c r="AG68" s="81"/>
      <c r="AH68" s="81"/>
      <c r="AJ68" s="83"/>
      <c r="AK68" s="83"/>
      <c r="AL68" s="67"/>
      <c r="AM68" s="79"/>
      <c r="AN68" s="79"/>
      <c r="AO68" s="79"/>
      <c r="AP68" s="79"/>
      <c r="AQ68" s="80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</row>
    <row r="69" spans="2:70" ht="15.75" customHeight="1" thickBot="1">
      <c r="B69" s="74">
        <v>13</v>
      </c>
      <c r="C69" s="171">
        <v>4601</v>
      </c>
      <c r="D69" s="171">
        <v>2329</v>
      </c>
      <c r="E69" s="171">
        <v>2814</v>
      </c>
      <c r="F69" s="171">
        <v>3946</v>
      </c>
      <c r="G69" s="171">
        <v>5177</v>
      </c>
      <c r="H69" s="171">
        <v>6482</v>
      </c>
      <c r="I69" s="171">
        <v>8544</v>
      </c>
      <c r="J69" s="171">
        <v>10059</v>
      </c>
      <c r="K69" s="171">
        <v>11560</v>
      </c>
      <c r="L69" s="171">
        <v>13337</v>
      </c>
      <c r="M69" s="171">
        <v>16555</v>
      </c>
      <c r="N69" s="171">
        <v>24360</v>
      </c>
      <c r="O69" s="171">
        <v>33517</v>
      </c>
      <c r="P69" s="102">
        <v>49372</v>
      </c>
      <c r="Q69" s="102">
        <v>67790</v>
      </c>
      <c r="R69" s="2"/>
      <c r="S69" s="2"/>
      <c r="U69" s="37" t="s">
        <v>163</v>
      </c>
      <c r="V69" s="38">
        <f t="shared" si="1"/>
        <v>1723.1279999999999</v>
      </c>
      <c r="W69" s="100"/>
      <c r="Y69" s="40">
        <f>IF('Cover Page'!$E$31 = 3, ROUND(V69,0),IF('Cover Page'!$E$31 =4, W69,"0"))</f>
        <v>1723</v>
      </c>
      <c r="Z69" s="78"/>
      <c r="AA69" s="53"/>
      <c r="AB69" s="79"/>
      <c r="AC69" s="79"/>
      <c r="AD69" s="79"/>
      <c r="AE69" s="79"/>
      <c r="AF69" s="79"/>
      <c r="AG69" s="81"/>
      <c r="AH69" s="81"/>
      <c r="AJ69" s="83"/>
      <c r="AK69" s="83"/>
      <c r="AL69" s="67"/>
      <c r="AM69" s="80"/>
      <c r="AN69" s="80"/>
      <c r="AO69" s="80"/>
      <c r="AP69" s="80"/>
      <c r="AQ69" s="80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</row>
    <row r="70" spans="2:70" ht="15.75" customHeight="1" thickBot="1">
      <c r="B70" s="74">
        <v>13.5</v>
      </c>
      <c r="C70" s="171">
        <v>4769</v>
      </c>
      <c r="D70" s="171">
        <v>2408</v>
      </c>
      <c r="E70" s="171">
        <v>2909</v>
      </c>
      <c r="F70" s="171">
        <v>4078</v>
      </c>
      <c r="G70" s="171">
        <v>5351</v>
      </c>
      <c r="H70" s="171">
        <v>6697</v>
      </c>
      <c r="I70" s="171">
        <v>8818</v>
      </c>
      <c r="J70" s="171">
        <v>10381</v>
      </c>
      <c r="K70" s="171">
        <v>11928</v>
      </c>
      <c r="L70" s="171">
        <v>13759</v>
      </c>
      <c r="M70" s="171">
        <v>17078</v>
      </c>
      <c r="N70" s="171">
        <v>25112</v>
      </c>
      <c r="O70" s="171">
        <v>34539</v>
      </c>
      <c r="P70" s="102">
        <v>50672</v>
      </c>
      <c r="Q70" s="102">
        <v>69633</v>
      </c>
      <c r="R70" s="2"/>
      <c r="S70" s="2"/>
      <c r="U70" s="37" t="s">
        <v>164</v>
      </c>
      <c r="V70" s="38">
        <f t="shared" si="1"/>
        <v>1794.925</v>
      </c>
      <c r="W70" s="100"/>
      <c r="Y70" s="40">
        <f>IF('Cover Page'!$E$31 = 3, ROUND(V70,0),IF('Cover Page'!$E$31 =4, W70,"0"))</f>
        <v>1795</v>
      </c>
      <c r="Z70" s="78"/>
      <c r="AA70" s="53"/>
      <c r="AB70" s="79"/>
      <c r="AC70" s="80"/>
      <c r="AD70" s="79"/>
      <c r="AE70" s="79"/>
      <c r="AF70" s="79"/>
      <c r="AG70" s="81"/>
      <c r="AH70" s="81"/>
      <c r="AJ70" s="83"/>
      <c r="AK70" s="83"/>
      <c r="AL70" s="67"/>
      <c r="AM70" s="79"/>
      <c r="AN70" s="79"/>
      <c r="AO70" s="79"/>
      <c r="AP70" s="80"/>
      <c r="AQ70" s="80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</row>
    <row r="71" spans="2:70" ht="15.75" customHeight="1" thickBot="1">
      <c r="B71" s="74">
        <v>14</v>
      </c>
      <c r="C71" s="171">
        <v>4937</v>
      </c>
      <c r="D71" s="171">
        <v>2487</v>
      </c>
      <c r="E71" s="171">
        <v>3004</v>
      </c>
      <c r="F71" s="171">
        <v>4210</v>
      </c>
      <c r="G71" s="171">
        <v>5525</v>
      </c>
      <c r="H71" s="171">
        <v>6912</v>
      </c>
      <c r="I71" s="171">
        <v>9092</v>
      </c>
      <c r="J71" s="171">
        <v>10703</v>
      </c>
      <c r="K71" s="171">
        <v>12296</v>
      </c>
      <c r="L71" s="171">
        <v>14181</v>
      </c>
      <c r="M71" s="171">
        <v>17601</v>
      </c>
      <c r="N71" s="171">
        <v>25864</v>
      </c>
      <c r="O71" s="171">
        <v>35561</v>
      </c>
      <c r="P71" s="102">
        <v>51972</v>
      </c>
      <c r="Q71" s="102">
        <v>71476</v>
      </c>
      <c r="R71" s="2"/>
      <c r="S71" s="2"/>
      <c r="U71" s="37" t="s">
        <v>165</v>
      </c>
      <c r="V71" s="38">
        <f t="shared" si="1"/>
        <v>1866.722</v>
      </c>
      <c r="W71" s="100"/>
      <c r="Y71" s="40">
        <f>IF('Cover Page'!$E$31 = 3, ROUND(V71,0),IF('Cover Page'!$E$31 =4, W71,"0"))</f>
        <v>1867</v>
      </c>
      <c r="Z71" s="78"/>
      <c r="AA71" s="53"/>
      <c r="AB71" s="79"/>
      <c r="AC71" s="80"/>
      <c r="AD71" s="79"/>
      <c r="AE71" s="79"/>
      <c r="AF71" s="80"/>
      <c r="AG71" s="81"/>
      <c r="AH71" s="81"/>
      <c r="AJ71" s="83"/>
      <c r="AK71" s="83"/>
      <c r="AL71" s="67"/>
      <c r="AM71" s="80"/>
      <c r="AN71" s="80"/>
      <c r="AO71" s="80"/>
      <c r="AP71" s="80"/>
      <c r="AQ71" s="80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</row>
    <row r="72" spans="2:70" ht="15.75" customHeight="1" thickBot="1">
      <c r="B72" s="74">
        <v>14.5</v>
      </c>
      <c r="C72" s="171">
        <v>5105</v>
      </c>
      <c r="D72" s="171">
        <v>2566</v>
      </c>
      <c r="E72" s="171">
        <v>3099</v>
      </c>
      <c r="F72" s="171">
        <v>4342</v>
      </c>
      <c r="G72" s="171">
        <v>5699</v>
      </c>
      <c r="H72" s="171">
        <v>7127</v>
      </c>
      <c r="I72" s="171">
        <v>9366</v>
      </c>
      <c r="J72" s="171">
        <v>11025</v>
      </c>
      <c r="K72" s="171">
        <v>12664</v>
      </c>
      <c r="L72" s="171">
        <v>14603</v>
      </c>
      <c r="M72" s="171">
        <v>18124</v>
      </c>
      <c r="N72" s="171">
        <v>26616</v>
      </c>
      <c r="O72" s="171">
        <v>36583</v>
      </c>
      <c r="P72" s="102">
        <v>53272</v>
      </c>
      <c r="Q72" s="102">
        <v>73319</v>
      </c>
      <c r="R72" s="2"/>
      <c r="S72" s="2"/>
      <c r="U72" s="37" t="s">
        <v>166</v>
      </c>
      <c r="V72" s="38">
        <f t="shared" si="1"/>
        <v>1938.519</v>
      </c>
      <c r="W72" s="100"/>
      <c r="Y72" s="40">
        <f>IF('Cover Page'!$E$31 = 3, ROUND(V72,0),IF('Cover Page'!$E$31 =4, W72,"0"))</f>
        <v>1939</v>
      </c>
      <c r="Z72" s="78"/>
      <c r="AA72" s="53"/>
      <c r="AB72" s="79"/>
      <c r="AC72" s="80"/>
      <c r="AD72" s="79"/>
      <c r="AE72" s="80"/>
      <c r="AF72" s="80"/>
      <c r="AG72" s="81"/>
      <c r="AH72" s="81"/>
      <c r="AJ72" s="83"/>
      <c r="AK72" s="83"/>
      <c r="AL72" s="67"/>
      <c r="AM72" s="80"/>
      <c r="AN72" s="80"/>
      <c r="AO72" s="80"/>
      <c r="AP72" s="80"/>
      <c r="AQ72" s="80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</row>
    <row r="73" spans="2:70" ht="15.75" customHeight="1" thickBot="1">
      <c r="B73" s="74">
        <v>15</v>
      </c>
      <c r="C73" s="171">
        <v>5273</v>
      </c>
      <c r="D73" s="171">
        <v>2645</v>
      </c>
      <c r="E73" s="171">
        <v>3194</v>
      </c>
      <c r="F73" s="171">
        <v>4474</v>
      </c>
      <c r="G73" s="171">
        <v>5873</v>
      </c>
      <c r="H73" s="171">
        <v>7342</v>
      </c>
      <c r="I73" s="171">
        <v>9640</v>
      </c>
      <c r="J73" s="171">
        <v>11347</v>
      </c>
      <c r="K73" s="171">
        <v>13032</v>
      </c>
      <c r="L73" s="171">
        <v>15025</v>
      </c>
      <c r="M73" s="171">
        <v>18647</v>
      </c>
      <c r="N73" s="171">
        <v>27368</v>
      </c>
      <c r="O73" s="171">
        <v>37605</v>
      </c>
      <c r="P73" s="102">
        <v>54572</v>
      </c>
      <c r="Q73" s="102">
        <v>75162</v>
      </c>
      <c r="R73" s="2"/>
      <c r="S73" s="2"/>
      <c r="U73" s="37" t="s">
        <v>167</v>
      </c>
      <c r="V73" s="38">
        <f t="shared" si="1"/>
        <v>2010.3159999999998</v>
      </c>
      <c r="W73" s="100"/>
      <c r="Y73" s="40">
        <f>IF('Cover Page'!$E$31 = 3, ROUND(V73,0),IF('Cover Page'!$E$31 =4, W73,"0"))</f>
        <v>2010</v>
      </c>
      <c r="Z73" s="78"/>
      <c r="AA73" s="53"/>
      <c r="AB73" s="79"/>
      <c r="AC73" s="80"/>
      <c r="AD73" s="79"/>
      <c r="AE73" s="80"/>
      <c r="AF73" s="80"/>
      <c r="AG73" s="81"/>
      <c r="AH73" s="81"/>
      <c r="AJ73" s="83"/>
      <c r="AK73" s="83"/>
      <c r="AL73" s="67"/>
      <c r="AM73" s="81"/>
      <c r="AN73" s="81"/>
      <c r="AO73" s="81"/>
      <c r="AP73" s="81"/>
      <c r="AQ73" s="82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</row>
    <row r="74" spans="2:70" ht="15.75" customHeight="1" thickBot="1">
      <c r="B74" s="74">
        <v>15.5</v>
      </c>
      <c r="C74" s="171">
        <v>5441</v>
      </c>
      <c r="D74" s="171">
        <v>2724</v>
      </c>
      <c r="E74" s="171">
        <v>3289</v>
      </c>
      <c r="F74" s="171">
        <v>4606</v>
      </c>
      <c r="G74" s="171">
        <v>6047</v>
      </c>
      <c r="H74" s="171">
        <v>7557</v>
      </c>
      <c r="I74" s="171">
        <v>9914</v>
      </c>
      <c r="J74" s="171">
        <v>11669</v>
      </c>
      <c r="K74" s="171">
        <v>13400</v>
      </c>
      <c r="L74" s="171">
        <v>15447</v>
      </c>
      <c r="M74" s="171">
        <v>19170</v>
      </c>
      <c r="N74" s="171">
        <v>28120</v>
      </c>
      <c r="O74" s="171">
        <v>38627</v>
      </c>
      <c r="P74" s="102">
        <v>55872</v>
      </c>
      <c r="Q74" s="102">
        <v>77005</v>
      </c>
      <c r="R74" s="2"/>
      <c r="S74" s="2"/>
      <c r="U74" s="37" t="s">
        <v>168</v>
      </c>
      <c r="V74" s="38">
        <f t="shared" si="1"/>
        <v>2082.1129999999998</v>
      </c>
      <c r="W74" s="100"/>
      <c r="Y74" s="40">
        <f>IF('Cover Page'!$E$31 = 3, ROUND(V74,0),IF('Cover Page'!$E$31 =4, W74,"0"))</f>
        <v>2082</v>
      </c>
      <c r="Z74" s="78"/>
      <c r="AA74" s="53"/>
      <c r="AB74" s="79"/>
      <c r="AC74" s="80"/>
      <c r="AD74" s="79"/>
      <c r="AE74" s="80"/>
      <c r="AF74" s="80"/>
      <c r="AG74" s="81"/>
      <c r="AH74" s="81"/>
      <c r="AJ74" s="83"/>
      <c r="AK74" s="83"/>
      <c r="AL74" s="67"/>
      <c r="AM74" s="81"/>
      <c r="AN74" s="81"/>
      <c r="AO74" s="81"/>
      <c r="AP74" s="81"/>
      <c r="AQ74" s="81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</row>
    <row r="75" spans="2:70" ht="15.75" customHeight="1" thickBot="1">
      <c r="B75" s="74">
        <v>16</v>
      </c>
      <c r="C75" s="171">
        <v>5609</v>
      </c>
      <c r="D75" s="171">
        <v>2803</v>
      </c>
      <c r="E75" s="171">
        <v>3384</v>
      </c>
      <c r="F75" s="171">
        <v>4738</v>
      </c>
      <c r="G75" s="171">
        <v>6221</v>
      </c>
      <c r="H75" s="171">
        <v>7772</v>
      </c>
      <c r="I75" s="171">
        <v>10188</v>
      </c>
      <c r="J75" s="171">
        <v>11991</v>
      </c>
      <c r="K75" s="171">
        <v>13768</v>
      </c>
      <c r="L75" s="171">
        <v>15869</v>
      </c>
      <c r="M75" s="171">
        <v>19693</v>
      </c>
      <c r="N75" s="171">
        <v>28872</v>
      </c>
      <c r="O75" s="171">
        <v>39649</v>
      </c>
      <c r="P75" s="102">
        <v>57172</v>
      </c>
      <c r="Q75" s="102">
        <v>78848</v>
      </c>
      <c r="R75" s="2"/>
      <c r="S75" s="2"/>
      <c r="U75" s="37" t="s">
        <v>169</v>
      </c>
      <c r="V75" s="38">
        <f t="shared" si="1"/>
        <v>2153.91</v>
      </c>
      <c r="W75" s="100"/>
      <c r="Y75" s="40">
        <f>IF('Cover Page'!$E$31 = 3, ROUND(V75,0),IF('Cover Page'!$E$31 =4, W75,"0"))</f>
        <v>2154</v>
      </c>
      <c r="AA75" s="53"/>
      <c r="AB75" s="79"/>
      <c r="AC75" s="80"/>
      <c r="AD75" s="80"/>
      <c r="AE75" s="80"/>
      <c r="AF75" s="80"/>
      <c r="AG75" s="81"/>
      <c r="AH75" s="81"/>
      <c r="AJ75" s="83"/>
      <c r="AK75" s="83"/>
      <c r="AL75" s="67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</row>
    <row r="76" spans="2:70" ht="15.75" customHeight="1" thickBot="1">
      <c r="B76" s="74">
        <v>16.5</v>
      </c>
      <c r="C76" s="171">
        <v>5777</v>
      </c>
      <c r="D76" s="171">
        <v>2882</v>
      </c>
      <c r="E76" s="171">
        <v>3479</v>
      </c>
      <c r="F76" s="171">
        <v>4870</v>
      </c>
      <c r="G76" s="171">
        <v>6395</v>
      </c>
      <c r="H76" s="171">
        <v>7987</v>
      </c>
      <c r="I76" s="171">
        <v>10462</v>
      </c>
      <c r="J76" s="171">
        <v>12313</v>
      </c>
      <c r="K76" s="171">
        <v>14136</v>
      </c>
      <c r="L76" s="171">
        <v>16291</v>
      </c>
      <c r="M76" s="171">
        <v>20216</v>
      </c>
      <c r="N76" s="171">
        <v>29624</v>
      </c>
      <c r="O76" s="171">
        <v>40671</v>
      </c>
      <c r="P76" s="102">
        <v>58472</v>
      </c>
      <c r="Q76" s="102">
        <v>80691</v>
      </c>
      <c r="R76" s="2"/>
      <c r="S76" s="2"/>
      <c r="U76" s="37" t="s">
        <v>170</v>
      </c>
      <c r="V76" s="38">
        <f t="shared" si="1"/>
        <v>2225.7069999999999</v>
      </c>
      <c r="W76" s="100"/>
      <c r="Y76" s="40">
        <f>IF('Cover Page'!$E$31 = 3, ROUND(V76,0),IF('Cover Page'!$E$31 =4, W76,"0"))</f>
        <v>2226</v>
      </c>
      <c r="AA76" s="76"/>
      <c r="AB76" s="80"/>
      <c r="AC76" s="80"/>
      <c r="AD76" s="80"/>
      <c r="AE76" s="80"/>
      <c r="AF76" s="80"/>
      <c r="AG76" s="82"/>
      <c r="AH76" s="81"/>
      <c r="AJ76" s="83"/>
      <c r="AK76" s="83"/>
      <c r="AL76" s="67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</row>
    <row r="77" spans="2:70" ht="15" thickBot="1">
      <c r="B77" s="74">
        <v>17</v>
      </c>
      <c r="C77" s="171">
        <v>5945</v>
      </c>
      <c r="D77" s="171">
        <v>2961</v>
      </c>
      <c r="E77" s="171">
        <v>3574</v>
      </c>
      <c r="F77" s="171">
        <v>5002</v>
      </c>
      <c r="G77" s="171">
        <v>6569</v>
      </c>
      <c r="H77" s="171">
        <v>8202</v>
      </c>
      <c r="I77" s="171">
        <v>10736</v>
      </c>
      <c r="J77" s="171">
        <v>12635</v>
      </c>
      <c r="K77" s="171">
        <v>14504</v>
      </c>
      <c r="L77" s="171">
        <v>16713</v>
      </c>
      <c r="M77" s="171">
        <v>20739</v>
      </c>
      <c r="N77" s="171">
        <v>30376</v>
      </c>
      <c r="O77" s="171">
        <v>41693</v>
      </c>
      <c r="P77" s="102">
        <v>59772</v>
      </c>
      <c r="Q77" s="102">
        <v>82534</v>
      </c>
      <c r="R77" s="2"/>
      <c r="S77" s="2"/>
      <c r="U77" s="37" t="s">
        <v>171</v>
      </c>
      <c r="V77" s="38">
        <f t="shared" si="1"/>
        <v>2297.5039999999999</v>
      </c>
      <c r="W77" s="100"/>
      <c r="Y77" s="40">
        <f>IF('Cover Page'!$E$31 = 3, ROUND(V77,0),IF('Cover Page'!$E$31 =4, W77,"0"))</f>
        <v>2298</v>
      </c>
      <c r="AA77" s="53"/>
      <c r="AB77" s="79"/>
      <c r="AC77" s="79"/>
      <c r="AD77" s="79"/>
      <c r="AE77" s="79"/>
      <c r="AF77" s="79"/>
      <c r="AG77" s="81"/>
      <c r="AH77" s="81"/>
    </row>
    <row r="78" spans="2:70" ht="83.25" customHeight="1" thickBot="1">
      <c r="B78" s="75">
        <v>17.5</v>
      </c>
      <c r="C78" s="171">
        <v>6113</v>
      </c>
      <c r="D78" s="171">
        <v>3040</v>
      </c>
      <c r="E78" s="171">
        <v>3669</v>
      </c>
      <c r="F78" s="171">
        <v>5134</v>
      </c>
      <c r="G78" s="171">
        <v>6743</v>
      </c>
      <c r="H78" s="171">
        <v>8417</v>
      </c>
      <c r="I78" s="171">
        <v>11010</v>
      </c>
      <c r="J78" s="171">
        <v>12957</v>
      </c>
      <c r="K78" s="171">
        <v>14872</v>
      </c>
      <c r="L78" s="171">
        <v>17135</v>
      </c>
      <c r="M78" s="171">
        <v>21262</v>
      </c>
      <c r="N78" s="171">
        <v>31128</v>
      </c>
      <c r="O78" s="171">
        <v>42715</v>
      </c>
      <c r="P78" s="102">
        <v>61072</v>
      </c>
      <c r="Q78" s="102">
        <v>84377</v>
      </c>
      <c r="R78" s="2"/>
      <c r="S78" s="2"/>
      <c r="U78" s="37" t="s">
        <v>172</v>
      </c>
      <c r="V78" s="38">
        <f t="shared" si="1"/>
        <v>2369.3009999999999</v>
      </c>
      <c r="W78" s="100"/>
      <c r="Y78" s="40">
        <f>IF('Cover Page'!$E$31 = 3, ROUND(V78,0),IF('Cover Page'!$E$31 =4, W78,"0"))</f>
        <v>2369</v>
      </c>
      <c r="AA78" s="86"/>
      <c r="AB78" s="84"/>
      <c r="AC78" s="87"/>
      <c r="AD78" s="87"/>
      <c r="AE78" s="87"/>
      <c r="AF78" s="87"/>
      <c r="AG78" s="87"/>
      <c r="AH78" s="87"/>
    </row>
    <row r="79" spans="2:70" ht="15" thickBot="1">
      <c r="O79" s="166">
        <v>19</v>
      </c>
      <c r="P79" s="102">
        <v>62372</v>
      </c>
      <c r="Q79" s="102">
        <v>86220</v>
      </c>
      <c r="R79" s="2"/>
      <c r="S79" s="2"/>
      <c r="U79" s="37" t="s">
        <v>173</v>
      </c>
      <c r="V79" s="38">
        <f t="shared" si="1"/>
        <v>2441.098</v>
      </c>
      <c r="W79" s="100"/>
      <c r="Y79" s="40">
        <f>IF('Cover Page'!$E$31 = 3, ROUND(V79,0),IF('Cover Page'!$E$31 =4, W79,"0"))</f>
        <v>2441</v>
      </c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</row>
    <row r="80" spans="2:70" ht="15" thickBot="1">
      <c r="O80" s="168">
        <v>19</v>
      </c>
      <c r="P80" s="102">
        <v>63672</v>
      </c>
      <c r="Q80" s="102">
        <v>88063</v>
      </c>
      <c r="R80" s="2"/>
      <c r="S80" s="2"/>
      <c r="U80" s="37" t="s">
        <v>174</v>
      </c>
      <c r="V80" s="38">
        <f t="shared" si="1"/>
        <v>2512.895</v>
      </c>
      <c r="W80" s="100"/>
      <c r="Y80" s="40">
        <f>IF('Cover Page'!$E$31 = 3, ROUND(V80,0),IF('Cover Page'!$E$31 =4, W80,"0"))</f>
        <v>2513</v>
      </c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</row>
    <row r="81" spans="2:41" ht="18.600000000000001" thickBot="1">
      <c r="B81" s="18" t="s">
        <v>67</v>
      </c>
      <c r="F81" s="169"/>
      <c r="G81" s="169"/>
      <c r="H81" s="169"/>
      <c r="I81" s="169"/>
      <c r="J81" s="65">
        <v>46054</v>
      </c>
      <c r="O81" s="168">
        <v>20</v>
      </c>
      <c r="P81" s="102">
        <v>64972</v>
      </c>
      <c r="Q81" s="102">
        <v>89906</v>
      </c>
      <c r="R81" s="2"/>
      <c r="S81" s="2"/>
      <c r="U81" s="35" t="s">
        <v>175</v>
      </c>
      <c r="V81" s="38">
        <f>X$4*X$5*$T12</f>
        <v>159.83099999999999</v>
      </c>
      <c r="W81" s="100"/>
      <c r="Y81" s="40">
        <f>IF('Cover Page'!$E$31 = 3, ROUND(V81,0),IF('Cover Page'!$E$31 =4, W81,"0"))</f>
        <v>160</v>
      </c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</row>
    <row r="82" spans="2:41" ht="18.600000000000001" thickBot="1">
      <c r="B82" s="20" t="s">
        <v>78</v>
      </c>
      <c r="O82" s="192">
        <v>20</v>
      </c>
      <c r="P82" s="175">
        <v>66272</v>
      </c>
      <c r="Q82" s="175">
        <v>91749</v>
      </c>
      <c r="R82" s="2"/>
      <c r="S82" s="2"/>
      <c r="U82" s="37" t="s">
        <v>176</v>
      </c>
      <c r="V82" s="38">
        <f t="shared" ref="V82:V115" si="2">X$4*X$5*$T12</f>
        <v>159.83099999999999</v>
      </c>
      <c r="W82" s="100"/>
      <c r="Y82" s="40">
        <f>IF('Cover Page'!$E$31 = 3, ROUND(V82,0),IF('Cover Page'!$E$31 =4, W82,"0"))</f>
        <v>160</v>
      </c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</row>
    <row r="83" spans="2:41" ht="15" thickBot="1">
      <c r="B83" s="187" t="s">
        <v>79</v>
      </c>
      <c r="C83" s="188" t="s">
        <v>80</v>
      </c>
      <c r="D83" s="189" t="s">
        <v>81</v>
      </c>
      <c r="E83" s="189" t="s">
        <v>82</v>
      </c>
      <c r="F83" s="189" t="s">
        <v>83</v>
      </c>
      <c r="G83" s="189" t="s">
        <v>84</v>
      </c>
      <c r="H83" s="189" t="s">
        <v>85</v>
      </c>
      <c r="I83" s="189" t="s">
        <v>86</v>
      </c>
      <c r="J83" s="189" t="s">
        <v>87</v>
      </c>
      <c r="K83" s="189" t="s">
        <v>88</v>
      </c>
      <c r="L83" s="189" t="s">
        <v>89</v>
      </c>
      <c r="M83" s="189" t="s">
        <v>90</v>
      </c>
      <c r="N83" s="189" t="s">
        <v>91</v>
      </c>
      <c r="O83" s="189" t="s">
        <v>92</v>
      </c>
      <c r="P83" s="190" t="s">
        <v>96</v>
      </c>
      <c r="Q83" s="191" t="s">
        <v>97</v>
      </c>
      <c r="R83" s="2"/>
      <c r="S83" s="2"/>
      <c r="U83" s="37" t="s">
        <v>177</v>
      </c>
      <c r="V83" s="38">
        <f t="shared" si="2"/>
        <v>239.74649999999997</v>
      </c>
      <c r="W83" s="100"/>
      <c r="Y83" s="40">
        <f>IF('Cover Page'!$E$31 = 3, ROUND(V83,0),IF('Cover Page'!$E$31 =4, W83,"0"))</f>
        <v>240</v>
      </c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</row>
    <row r="84" spans="2:41" ht="15" thickBot="1">
      <c r="B84" s="183">
        <v>0.5</v>
      </c>
      <c r="C84" s="196">
        <v>381</v>
      </c>
      <c r="D84" s="196">
        <v>203</v>
      </c>
      <c r="E84" s="196">
        <v>246</v>
      </c>
      <c r="F84" s="196">
        <v>335</v>
      </c>
      <c r="G84" s="196">
        <v>431</v>
      </c>
      <c r="H84" s="196">
        <v>537</v>
      </c>
      <c r="I84" s="196">
        <v>677</v>
      </c>
      <c r="J84" s="196">
        <v>800</v>
      </c>
      <c r="K84" s="196">
        <v>920</v>
      </c>
      <c r="L84" s="196">
        <v>1069</v>
      </c>
      <c r="M84" s="196">
        <v>1326</v>
      </c>
      <c r="N84" s="196">
        <v>1964</v>
      </c>
      <c r="O84" s="196">
        <v>2701</v>
      </c>
      <c r="P84" s="195" t="s">
        <v>552</v>
      </c>
      <c r="Q84" s="195" t="s">
        <v>552</v>
      </c>
      <c r="R84" s="2"/>
      <c r="S84" s="2"/>
      <c r="U84" s="37" t="s">
        <v>178</v>
      </c>
      <c r="V84" s="38">
        <f t="shared" si="2"/>
        <v>319.66199999999998</v>
      </c>
      <c r="W84" s="100"/>
      <c r="Y84" s="40">
        <f>IF('Cover Page'!$E$31 = 3, ROUND(V84,0),IF('Cover Page'!$E$31 =4, W84,"0"))</f>
        <v>320</v>
      </c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</row>
    <row r="85" spans="2:41" ht="15" thickBot="1">
      <c r="B85" s="74">
        <v>1</v>
      </c>
      <c r="C85" s="172">
        <v>381</v>
      </c>
      <c r="D85" s="172">
        <v>203</v>
      </c>
      <c r="E85" s="172">
        <v>246</v>
      </c>
      <c r="F85" s="172">
        <v>335</v>
      </c>
      <c r="G85" s="172">
        <v>431</v>
      </c>
      <c r="H85" s="172">
        <v>537</v>
      </c>
      <c r="I85" s="172">
        <v>677</v>
      </c>
      <c r="J85" s="172">
        <v>800</v>
      </c>
      <c r="K85" s="172">
        <v>920</v>
      </c>
      <c r="L85" s="172">
        <v>1069</v>
      </c>
      <c r="M85" s="172">
        <v>1326</v>
      </c>
      <c r="N85" s="172">
        <v>1964</v>
      </c>
      <c r="O85" s="172">
        <v>2701</v>
      </c>
      <c r="P85" s="102">
        <v>4426</v>
      </c>
      <c r="Q85" s="102">
        <v>6094</v>
      </c>
      <c r="R85" s="2"/>
      <c r="S85" s="2"/>
      <c r="T85" s="24"/>
      <c r="U85" s="37" t="s">
        <v>179</v>
      </c>
      <c r="V85" s="38">
        <f t="shared" si="2"/>
        <v>399.57749999999999</v>
      </c>
      <c r="W85" s="100"/>
      <c r="Y85" s="40">
        <f>IF('Cover Page'!$E$31 = 3, ROUND(V85,0),IF('Cover Page'!$E$31 =4, W85,"0"))</f>
        <v>400</v>
      </c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</row>
    <row r="86" spans="2:41" ht="15" thickBot="1">
      <c r="B86" s="74">
        <v>1.5</v>
      </c>
      <c r="C86" s="172">
        <v>549</v>
      </c>
      <c r="D86" s="172">
        <v>282</v>
      </c>
      <c r="E86" s="172">
        <v>341</v>
      </c>
      <c r="F86" s="172">
        <v>467</v>
      </c>
      <c r="G86" s="172">
        <v>605</v>
      </c>
      <c r="H86" s="172">
        <v>752</v>
      </c>
      <c r="I86" s="172">
        <v>951</v>
      </c>
      <c r="J86" s="172">
        <v>1122</v>
      </c>
      <c r="K86" s="172">
        <v>1288</v>
      </c>
      <c r="L86" s="172">
        <v>1491</v>
      </c>
      <c r="M86" s="172">
        <v>1849</v>
      </c>
      <c r="N86" s="172">
        <v>2716</v>
      </c>
      <c r="O86" s="172">
        <v>3723</v>
      </c>
      <c r="P86" s="102">
        <v>5726</v>
      </c>
      <c r="Q86" s="102">
        <v>7937</v>
      </c>
      <c r="R86" s="2"/>
      <c r="S86" s="2"/>
      <c r="T86" s="24"/>
      <c r="U86" s="37" t="s">
        <v>180</v>
      </c>
      <c r="V86" s="38">
        <f t="shared" si="2"/>
        <v>479.49299999999994</v>
      </c>
      <c r="W86" s="100"/>
      <c r="Y86" s="40">
        <f>IF('Cover Page'!$E$31 = 3, ROUND(V86,0),IF('Cover Page'!$E$31 =4, W86,"0"))</f>
        <v>479</v>
      </c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</row>
    <row r="87" spans="2:41" ht="15" thickBot="1">
      <c r="B87" s="74">
        <v>2</v>
      </c>
      <c r="C87" s="172">
        <v>717</v>
      </c>
      <c r="D87" s="172">
        <v>361</v>
      </c>
      <c r="E87" s="172">
        <v>436</v>
      </c>
      <c r="F87" s="172">
        <v>599</v>
      </c>
      <c r="G87" s="172">
        <v>779</v>
      </c>
      <c r="H87" s="172">
        <v>967</v>
      </c>
      <c r="I87" s="172">
        <v>1225</v>
      </c>
      <c r="J87" s="172">
        <v>1444</v>
      </c>
      <c r="K87" s="172">
        <v>1656</v>
      </c>
      <c r="L87" s="172">
        <v>1913</v>
      </c>
      <c r="M87" s="172">
        <v>2372</v>
      </c>
      <c r="N87" s="172">
        <v>3468</v>
      </c>
      <c r="O87" s="172">
        <v>4745</v>
      </c>
      <c r="P87" s="102">
        <v>7026</v>
      </c>
      <c r="Q87" s="102">
        <v>9780</v>
      </c>
      <c r="R87" s="2"/>
      <c r="S87" s="2"/>
      <c r="T87" s="17"/>
      <c r="U87" s="37" t="s">
        <v>181</v>
      </c>
      <c r="V87" s="38">
        <f t="shared" si="2"/>
        <v>559.4085</v>
      </c>
      <c r="W87" s="100"/>
      <c r="Y87" s="40">
        <f>IF('Cover Page'!$E$31 = 3, ROUND(V87,0),IF('Cover Page'!$E$31 =4, W87,"0"))</f>
        <v>559</v>
      </c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</row>
    <row r="88" spans="2:41" ht="15" thickBot="1">
      <c r="B88" s="74">
        <v>2.5</v>
      </c>
      <c r="C88" s="172">
        <v>885</v>
      </c>
      <c r="D88" s="172">
        <v>440</v>
      </c>
      <c r="E88" s="172">
        <v>531</v>
      </c>
      <c r="F88" s="172">
        <v>731</v>
      </c>
      <c r="G88" s="172">
        <v>953</v>
      </c>
      <c r="H88" s="172">
        <v>1182</v>
      </c>
      <c r="I88" s="172">
        <v>1499</v>
      </c>
      <c r="J88" s="172">
        <v>1766</v>
      </c>
      <c r="K88" s="172">
        <v>2024</v>
      </c>
      <c r="L88" s="172">
        <v>2335</v>
      </c>
      <c r="M88" s="172">
        <v>2895</v>
      </c>
      <c r="N88" s="172">
        <v>4220</v>
      </c>
      <c r="O88" s="172">
        <v>5767</v>
      </c>
      <c r="P88" s="102">
        <v>8326</v>
      </c>
      <c r="Q88" s="102">
        <v>11623</v>
      </c>
      <c r="R88" s="2"/>
      <c r="S88" s="2"/>
      <c r="T88" s="17"/>
      <c r="U88" s="37" t="s">
        <v>182</v>
      </c>
      <c r="V88" s="38">
        <f t="shared" si="2"/>
        <v>639.32399999999996</v>
      </c>
      <c r="W88" s="100"/>
      <c r="Y88" s="40">
        <f>IF('Cover Page'!$E$31 = 3, ROUND(V88,0),IF('Cover Page'!$E$31 =4, W88,"0"))</f>
        <v>639</v>
      </c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</row>
    <row r="89" spans="2:41" ht="15" thickBot="1">
      <c r="B89" s="74">
        <v>3</v>
      </c>
      <c r="C89" s="172">
        <v>1053</v>
      </c>
      <c r="D89" s="172">
        <v>519</v>
      </c>
      <c r="E89" s="172">
        <v>626</v>
      </c>
      <c r="F89" s="172">
        <v>863</v>
      </c>
      <c r="G89" s="172">
        <v>1127</v>
      </c>
      <c r="H89" s="172">
        <v>1397</v>
      </c>
      <c r="I89" s="172">
        <v>1773</v>
      </c>
      <c r="J89" s="172">
        <v>2088</v>
      </c>
      <c r="K89" s="172">
        <v>2392</v>
      </c>
      <c r="L89" s="172">
        <v>2757</v>
      </c>
      <c r="M89" s="172">
        <v>3418</v>
      </c>
      <c r="N89" s="172">
        <v>4972</v>
      </c>
      <c r="O89" s="172">
        <v>6789</v>
      </c>
      <c r="P89" s="102">
        <v>9626</v>
      </c>
      <c r="Q89" s="102">
        <v>13466</v>
      </c>
      <c r="R89" s="2"/>
      <c r="S89" s="2"/>
      <c r="T89" s="17"/>
      <c r="U89" s="37" t="s">
        <v>183</v>
      </c>
      <c r="V89" s="38">
        <f t="shared" si="2"/>
        <v>719.23949999999991</v>
      </c>
      <c r="W89" s="100"/>
      <c r="Y89" s="40">
        <f>IF('Cover Page'!$E$31 = 3, ROUND(V89,0),IF('Cover Page'!$E$31 =4, W89,"0"))</f>
        <v>719</v>
      </c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</row>
    <row r="90" spans="2:41" ht="15" thickBot="1">
      <c r="B90" s="74">
        <v>3.5</v>
      </c>
      <c r="C90" s="172">
        <v>1221</v>
      </c>
      <c r="D90" s="172">
        <v>598</v>
      </c>
      <c r="E90" s="172">
        <v>721</v>
      </c>
      <c r="F90" s="172">
        <v>995</v>
      </c>
      <c r="G90" s="172">
        <v>1301</v>
      </c>
      <c r="H90" s="172">
        <v>1612</v>
      </c>
      <c r="I90" s="172">
        <v>2047</v>
      </c>
      <c r="J90" s="172">
        <v>2410</v>
      </c>
      <c r="K90" s="172">
        <v>2760</v>
      </c>
      <c r="L90" s="172">
        <v>3179</v>
      </c>
      <c r="M90" s="172">
        <v>3941</v>
      </c>
      <c r="N90" s="172">
        <v>5724</v>
      </c>
      <c r="O90" s="172">
        <v>7811</v>
      </c>
      <c r="P90" s="102">
        <v>10926</v>
      </c>
      <c r="Q90" s="102">
        <v>15309</v>
      </c>
      <c r="R90" s="2"/>
      <c r="S90" s="2"/>
      <c r="T90" s="17"/>
      <c r="U90" s="37" t="s">
        <v>184</v>
      </c>
      <c r="V90" s="38">
        <f t="shared" si="2"/>
        <v>799.15499999999997</v>
      </c>
      <c r="W90" s="100"/>
      <c r="Y90" s="40">
        <f>IF('Cover Page'!$E$31 = 3, ROUND(V90,0),IF('Cover Page'!$E$31 =4, W90,"0"))</f>
        <v>799</v>
      </c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</row>
    <row r="91" spans="2:41" ht="15" thickBot="1">
      <c r="B91" s="74">
        <v>4</v>
      </c>
      <c r="C91" s="172">
        <v>1389</v>
      </c>
      <c r="D91" s="172">
        <v>677</v>
      </c>
      <c r="E91" s="172">
        <v>816</v>
      </c>
      <c r="F91" s="172">
        <v>1127</v>
      </c>
      <c r="G91" s="172">
        <v>1475</v>
      </c>
      <c r="H91" s="172">
        <v>1827</v>
      </c>
      <c r="I91" s="172">
        <v>2321</v>
      </c>
      <c r="J91" s="172">
        <v>2732</v>
      </c>
      <c r="K91" s="172">
        <v>3128</v>
      </c>
      <c r="L91" s="172">
        <v>3601</v>
      </c>
      <c r="M91" s="172">
        <v>4464</v>
      </c>
      <c r="N91" s="172">
        <v>6476</v>
      </c>
      <c r="O91" s="172">
        <v>8833</v>
      </c>
      <c r="P91" s="102">
        <v>12226</v>
      </c>
      <c r="Q91" s="102">
        <v>17152</v>
      </c>
      <c r="R91" s="2"/>
      <c r="S91" s="2"/>
      <c r="T91" s="17"/>
      <c r="U91" s="37" t="s">
        <v>185</v>
      </c>
      <c r="V91" s="38">
        <f t="shared" si="2"/>
        <v>879.07049999999992</v>
      </c>
      <c r="W91" s="100"/>
      <c r="Y91" s="40">
        <f>IF('Cover Page'!$E$31 = 3, ROUND(V91,0),IF('Cover Page'!$E$31 =4, W91,"0"))</f>
        <v>879</v>
      </c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</row>
    <row r="92" spans="2:41" ht="15" thickBot="1">
      <c r="B92" s="74">
        <v>4.5</v>
      </c>
      <c r="C92" s="172">
        <v>1557</v>
      </c>
      <c r="D92" s="172">
        <v>756</v>
      </c>
      <c r="E92" s="172">
        <v>911</v>
      </c>
      <c r="F92" s="172">
        <v>1259</v>
      </c>
      <c r="G92" s="172">
        <v>1649</v>
      </c>
      <c r="H92" s="172">
        <v>2042</v>
      </c>
      <c r="I92" s="172">
        <v>2595</v>
      </c>
      <c r="J92" s="172">
        <v>3054</v>
      </c>
      <c r="K92" s="172">
        <v>3496</v>
      </c>
      <c r="L92" s="172">
        <v>4023</v>
      </c>
      <c r="M92" s="172">
        <v>4987</v>
      </c>
      <c r="N92" s="172">
        <v>7228</v>
      </c>
      <c r="O92" s="172">
        <v>9855</v>
      </c>
      <c r="P92" s="102">
        <v>13526</v>
      </c>
      <c r="Q92" s="102">
        <v>18995</v>
      </c>
      <c r="R92" s="2"/>
      <c r="S92" s="2"/>
      <c r="T92" s="17"/>
      <c r="U92" s="37" t="s">
        <v>186</v>
      </c>
      <c r="V92" s="38">
        <f t="shared" si="2"/>
        <v>958.98599999999988</v>
      </c>
      <c r="W92" s="100"/>
      <c r="Y92" s="40">
        <f>IF('Cover Page'!$E$31 = 3, ROUND(V92,0),IF('Cover Page'!$E$31 =4, W92,"0"))</f>
        <v>959</v>
      </c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</row>
    <row r="93" spans="2:41" ht="15" thickBot="1">
      <c r="B93" s="74">
        <v>5</v>
      </c>
      <c r="C93" s="172">
        <v>1725</v>
      </c>
      <c r="D93" s="172">
        <v>835</v>
      </c>
      <c r="E93" s="172">
        <v>1006</v>
      </c>
      <c r="F93" s="172">
        <v>1391</v>
      </c>
      <c r="G93" s="172">
        <v>1823</v>
      </c>
      <c r="H93" s="172">
        <v>2257</v>
      </c>
      <c r="I93" s="172">
        <v>2869</v>
      </c>
      <c r="J93" s="172">
        <v>3376</v>
      </c>
      <c r="K93" s="172">
        <v>3864</v>
      </c>
      <c r="L93" s="172">
        <v>4445</v>
      </c>
      <c r="M93" s="172">
        <v>5510</v>
      </c>
      <c r="N93" s="172">
        <v>7980</v>
      </c>
      <c r="O93" s="172">
        <v>10877</v>
      </c>
      <c r="P93" s="102">
        <v>14826</v>
      </c>
      <c r="Q93" s="102">
        <v>20838</v>
      </c>
      <c r="R93" s="2"/>
      <c r="S93" s="2"/>
      <c r="T93" s="17"/>
      <c r="U93" s="37" t="s">
        <v>187</v>
      </c>
      <c r="V93" s="38">
        <f t="shared" si="2"/>
        <v>1038.9014999999999</v>
      </c>
      <c r="W93" s="100"/>
      <c r="Y93" s="40">
        <f>IF('Cover Page'!$E$31 = 3, ROUND(V93,0),IF('Cover Page'!$E$31 =4, W93,"0"))</f>
        <v>1039</v>
      </c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</row>
    <row r="94" spans="2:41" ht="15" thickBot="1">
      <c r="B94" s="74">
        <v>5.5</v>
      </c>
      <c r="C94" s="172">
        <v>1893</v>
      </c>
      <c r="D94" s="172">
        <v>914</v>
      </c>
      <c r="E94" s="172">
        <v>1101</v>
      </c>
      <c r="F94" s="172">
        <v>1523</v>
      </c>
      <c r="G94" s="172">
        <v>1997</v>
      </c>
      <c r="H94" s="172">
        <v>2472</v>
      </c>
      <c r="I94" s="172">
        <v>3143</v>
      </c>
      <c r="J94" s="172">
        <v>3698</v>
      </c>
      <c r="K94" s="172">
        <v>4232</v>
      </c>
      <c r="L94" s="172">
        <v>4867</v>
      </c>
      <c r="M94" s="172">
        <v>6033</v>
      </c>
      <c r="N94" s="172">
        <v>8732</v>
      </c>
      <c r="O94" s="172">
        <v>11899</v>
      </c>
      <c r="P94" s="102">
        <v>16126</v>
      </c>
      <c r="Q94" s="102">
        <v>22681</v>
      </c>
      <c r="R94" s="2"/>
      <c r="S94" s="2"/>
      <c r="T94" s="17"/>
      <c r="U94" s="37" t="s">
        <v>188</v>
      </c>
      <c r="V94" s="38">
        <f t="shared" si="2"/>
        <v>1118.817</v>
      </c>
      <c r="W94" s="100"/>
      <c r="Y94" s="40">
        <f>IF('Cover Page'!$E$31 = 3, ROUND(V94,0),IF('Cover Page'!$E$31 =4, W94,"0"))</f>
        <v>1119</v>
      </c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5"/>
      <c r="AM94" s="85"/>
      <c r="AN94" s="85"/>
      <c r="AO94" s="85"/>
    </row>
    <row r="95" spans="2:41" ht="15" thickBot="1">
      <c r="B95" s="74">
        <v>6</v>
      </c>
      <c r="C95" s="172">
        <v>2061</v>
      </c>
      <c r="D95" s="172">
        <v>993</v>
      </c>
      <c r="E95" s="172">
        <v>1196</v>
      </c>
      <c r="F95" s="172">
        <v>1655</v>
      </c>
      <c r="G95" s="172">
        <v>2171</v>
      </c>
      <c r="H95" s="172">
        <v>2687</v>
      </c>
      <c r="I95" s="172">
        <v>3417</v>
      </c>
      <c r="J95" s="172">
        <v>4020</v>
      </c>
      <c r="K95" s="172">
        <v>4600</v>
      </c>
      <c r="L95" s="172">
        <v>5289</v>
      </c>
      <c r="M95" s="172">
        <v>6556</v>
      </c>
      <c r="N95" s="172">
        <v>9484</v>
      </c>
      <c r="O95" s="172">
        <v>12921</v>
      </c>
      <c r="P95" s="102">
        <v>17426</v>
      </c>
      <c r="Q95" s="102">
        <v>24524</v>
      </c>
      <c r="R95" s="2"/>
      <c r="S95" s="2"/>
      <c r="T95" s="17"/>
      <c r="U95" s="37" t="s">
        <v>189</v>
      </c>
      <c r="V95" s="38">
        <f t="shared" si="2"/>
        <v>1198.7324999999998</v>
      </c>
      <c r="W95" s="100"/>
      <c r="Y95" s="40">
        <f>IF('Cover Page'!$E$31 = 3, ROUND(V95,0),IF('Cover Page'!$E$31 =4, W95,"0"))</f>
        <v>1199</v>
      </c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3"/>
      <c r="AM95" s="83"/>
      <c r="AN95" s="83"/>
    </row>
    <row r="96" spans="2:41" ht="15" thickBot="1">
      <c r="B96" s="74">
        <v>6.5</v>
      </c>
      <c r="C96" s="172">
        <v>2229</v>
      </c>
      <c r="D96" s="172">
        <v>1072</v>
      </c>
      <c r="E96" s="172">
        <v>1291</v>
      </c>
      <c r="F96" s="172">
        <v>1787</v>
      </c>
      <c r="G96" s="172">
        <v>2345</v>
      </c>
      <c r="H96" s="172">
        <v>2902</v>
      </c>
      <c r="I96" s="172">
        <v>3691</v>
      </c>
      <c r="J96" s="172">
        <v>4342</v>
      </c>
      <c r="K96" s="172">
        <v>4968</v>
      </c>
      <c r="L96" s="172">
        <v>5711</v>
      </c>
      <c r="M96" s="172">
        <v>7079</v>
      </c>
      <c r="N96" s="172">
        <v>10236</v>
      </c>
      <c r="O96" s="172">
        <v>13943</v>
      </c>
      <c r="P96" s="102">
        <v>18726</v>
      </c>
      <c r="Q96" s="102">
        <v>26367</v>
      </c>
      <c r="R96" s="2"/>
      <c r="S96" s="2"/>
      <c r="T96" s="17"/>
      <c r="U96" s="37" t="s">
        <v>190</v>
      </c>
      <c r="V96" s="38">
        <f t="shared" si="2"/>
        <v>1278.6479999999999</v>
      </c>
      <c r="W96" s="100"/>
      <c r="Y96" s="40">
        <f>IF('Cover Page'!$E$31 = 3, ROUND(V96,0),IF('Cover Page'!$E$31 =4, W96,"0"))</f>
        <v>1279</v>
      </c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3"/>
      <c r="AM96" s="83"/>
      <c r="AN96" s="83"/>
    </row>
    <row r="97" spans="2:39" ht="15" thickBot="1">
      <c r="B97" s="74">
        <v>7</v>
      </c>
      <c r="C97" s="172">
        <v>2397</v>
      </c>
      <c r="D97" s="172">
        <v>1151</v>
      </c>
      <c r="E97" s="172">
        <v>1386</v>
      </c>
      <c r="F97" s="172">
        <v>1919</v>
      </c>
      <c r="G97" s="172">
        <v>2519</v>
      </c>
      <c r="H97" s="172">
        <v>3117</v>
      </c>
      <c r="I97" s="172">
        <v>3965</v>
      </c>
      <c r="J97" s="172">
        <v>4664</v>
      </c>
      <c r="K97" s="172">
        <v>5336</v>
      </c>
      <c r="L97" s="172">
        <v>6133</v>
      </c>
      <c r="M97" s="172">
        <v>7602</v>
      </c>
      <c r="N97" s="172">
        <v>10988</v>
      </c>
      <c r="O97" s="172">
        <v>14965</v>
      </c>
      <c r="P97" s="102">
        <v>20026</v>
      </c>
      <c r="Q97" s="102">
        <v>28210</v>
      </c>
      <c r="R97" s="2"/>
      <c r="S97" s="2"/>
      <c r="T97" s="17"/>
      <c r="U97" s="37" t="s">
        <v>191</v>
      </c>
      <c r="V97" s="38">
        <f t="shared" si="2"/>
        <v>1358.5635</v>
      </c>
      <c r="W97" s="100"/>
      <c r="Y97" s="40">
        <f>IF('Cover Page'!$E$31 = 3, ROUND(V97,0),IF('Cover Page'!$E$31 =4, W97,"0"))</f>
        <v>1359</v>
      </c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3"/>
      <c r="AM97" s="83"/>
    </row>
    <row r="98" spans="2:39" ht="15" thickBot="1">
      <c r="B98" s="74">
        <v>7.5</v>
      </c>
      <c r="C98" s="172">
        <v>2565</v>
      </c>
      <c r="D98" s="172">
        <v>1230</v>
      </c>
      <c r="E98" s="172">
        <v>1481</v>
      </c>
      <c r="F98" s="172">
        <v>2051</v>
      </c>
      <c r="G98" s="172">
        <v>2693</v>
      </c>
      <c r="H98" s="172">
        <v>3332</v>
      </c>
      <c r="I98" s="172">
        <v>4239</v>
      </c>
      <c r="J98" s="172">
        <v>4986</v>
      </c>
      <c r="K98" s="172">
        <v>5704</v>
      </c>
      <c r="L98" s="172">
        <v>6555</v>
      </c>
      <c r="M98" s="172">
        <v>8125</v>
      </c>
      <c r="N98" s="172">
        <v>11740</v>
      </c>
      <c r="O98" s="172">
        <v>15987</v>
      </c>
      <c r="P98" s="102">
        <v>21326</v>
      </c>
      <c r="Q98" s="102">
        <v>30053</v>
      </c>
      <c r="R98" s="2"/>
      <c r="S98" s="2"/>
      <c r="T98" s="17"/>
      <c r="U98" s="37" t="s">
        <v>192</v>
      </c>
      <c r="V98" s="38">
        <f t="shared" si="2"/>
        <v>1438.4789999999998</v>
      </c>
      <c r="W98" s="100"/>
      <c r="Y98" s="40">
        <f>IF('Cover Page'!$E$31 = 3, ROUND(V98,0),IF('Cover Page'!$E$31 =4, W98,"0"))</f>
        <v>1438</v>
      </c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3"/>
      <c r="AM98" s="83"/>
    </row>
    <row r="99" spans="2:39" ht="15" thickBot="1">
      <c r="B99" s="74">
        <v>8</v>
      </c>
      <c r="C99" s="172">
        <v>2733</v>
      </c>
      <c r="D99" s="172">
        <v>1309</v>
      </c>
      <c r="E99" s="172">
        <v>1576</v>
      </c>
      <c r="F99" s="172">
        <v>2183</v>
      </c>
      <c r="G99" s="172">
        <v>2867</v>
      </c>
      <c r="H99" s="172">
        <v>3547</v>
      </c>
      <c r="I99" s="172">
        <v>4513</v>
      </c>
      <c r="J99" s="172">
        <v>5308</v>
      </c>
      <c r="K99" s="172">
        <v>6072</v>
      </c>
      <c r="L99" s="172">
        <v>6977</v>
      </c>
      <c r="M99" s="172">
        <v>8648</v>
      </c>
      <c r="N99" s="172">
        <v>12492</v>
      </c>
      <c r="O99" s="172">
        <v>17009</v>
      </c>
      <c r="P99" s="102">
        <v>22626</v>
      </c>
      <c r="Q99" s="102">
        <v>31896</v>
      </c>
      <c r="R99" s="2"/>
      <c r="S99" s="2"/>
      <c r="T99" s="17"/>
      <c r="U99" s="37" t="s">
        <v>193</v>
      </c>
      <c r="V99" s="38">
        <f t="shared" si="2"/>
        <v>1518.3944999999999</v>
      </c>
      <c r="W99" s="100"/>
      <c r="Y99" s="40">
        <f>IF('Cover Page'!$E$31 = 3, ROUND(V99,0),IF('Cover Page'!$E$31 =4, W99,"0"))</f>
        <v>1518</v>
      </c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</row>
    <row r="100" spans="2:39" ht="15" thickBot="1">
      <c r="B100" s="74">
        <v>8.5</v>
      </c>
      <c r="C100" s="172">
        <v>2901</v>
      </c>
      <c r="D100" s="172">
        <v>1388</v>
      </c>
      <c r="E100" s="172">
        <v>1671</v>
      </c>
      <c r="F100" s="172">
        <v>2315</v>
      </c>
      <c r="G100" s="172">
        <v>3041</v>
      </c>
      <c r="H100" s="172">
        <v>3762</v>
      </c>
      <c r="I100" s="172">
        <v>4787</v>
      </c>
      <c r="J100" s="172">
        <v>5630</v>
      </c>
      <c r="K100" s="172">
        <v>6440</v>
      </c>
      <c r="L100" s="172">
        <v>7399</v>
      </c>
      <c r="M100" s="172">
        <v>9171</v>
      </c>
      <c r="N100" s="172">
        <v>13244</v>
      </c>
      <c r="O100" s="172">
        <v>18031</v>
      </c>
      <c r="P100" s="102">
        <v>23926</v>
      </c>
      <c r="Q100" s="102">
        <v>33739</v>
      </c>
      <c r="R100" s="2"/>
      <c r="S100" s="2"/>
      <c r="T100" s="17"/>
      <c r="U100" s="37" t="s">
        <v>194</v>
      </c>
      <c r="V100" s="38">
        <f t="shared" si="2"/>
        <v>1598.31</v>
      </c>
      <c r="W100" s="100"/>
      <c r="Y100" s="40">
        <f>IF('Cover Page'!$E$31 = 3, ROUND(V100,0),IF('Cover Page'!$E$31 =4, W100,"0"))</f>
        <v>1598</v>
      </c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</row>
    <row r="101" spans="2:39" ht="15" thickBot="1">
      <c r="B101" s="74">
        <v>9</v>
      </c>
      <c r="C101" s="172">
        <v>3069</v>
      </c>
      <c r="D101" s="172">
        <v>1467</v>
      </c>
      <c r="E101" s="172">
        <v>1766</v>
      </c>
      <c r="F101" s="172">
        <v>2447</v>
      </c>
      <c r="G101" s="172">
        <v>3215</v>
      </c>
      <c r="H101" s="172">
        <v>3977</v>
      </c>
      <c r="I101" s="172">
        <v>5061</v>
      </c>
      <c r="J101" s="172">
        <v>5952</v>
      </c>
      <c r="K101" s="172">
        <v>6808</v>
      </c>
      <c r="L101" s="172">
        <v>7821</v>
      </c>
      <c r="M101" s="172">
        <v>9694</v>
      </c>
      <c r="N101" s="172">
        <v>13996</v>
      </c>
      <c r="O101" s="172">
        <v>19053</v>
      </c>
      <c r="P101" s="102">
        <v>25226</v>
      </c>
      <c r="Q101" s="102">
        <v>35582</v>
      </c>
      <c r="R101" s="2"/>
      <c r="S101" s="2"/>
      <c r="T101" s="17"/>
      <c r="U101" s="37" t="s">
        <v>195</v>
      </c>
      <c r="V101" s="38">
        <f t="shared" si="2"/>
        <v>1678.2254999999998</v>
      </c>
      <c r="W101" s="100"/>
      <c r="Y101" s="40">
        <f>IF('Cover Page'!$E$31 = 3, ROUND(V101,0),IF('Cover Page'!$E$31 =4, W101,"0"))</f>
        <v>1678</v>
      </c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</row>
    <row r="102" spans="2:39" ht="15" thickBot="1">
      <c r="B102" s="74">
        <v>9.5</v>
      </c>
      <c r="C102" s="172">
        <v>3237</v>
      </c>
      <c r="D102" s="172">
        <v>1546</v>
      </c>
      <c r="E102" s="172">
        <v>1861</v>
      </c>
      <c r="F102" s="172">
        <v>2579</v>
      </c>
      <c r="G102" s="172">
        <v>3389</v>
      </c>
      <c r="H102" s="172">
        <v>4192</v>
      </c>
      <c r="I102" s="172">
        <v>5335</v>
      </c>
      <c r="J102" s="172">
        <v>6274</v>
      </c>
      <c r="K102" s="172">
        <v>7176</v>
      </c>
      <c r="L102" s="172">
        <v>8243</v>
      </c>
      <c r="M102" s="172">
        <v>10217</v>
      </c>
      <c r="N102" s="172">
        <v>14748</v>
      </c>
      <c r="O102" s="172">
        <v>20075</v>
      </c>
      <c r="P102" s="102">
        <v>26526</v>
      </c>
      <c r="Q102" s="102">
        <v>37425</v>
      </c>
      <c r="R102" s="2"/>
      <c r="S102" s="2"/>
      <c r="T102" s="17"/>
      <c r="U102" s="37" t="s">
        <v>196</v>
      </c>
      <c r="V102" s="38">
        <f t="shared" si="2"/>
        <v>1758.1409999999998</v>
      </c>
      <c r="W102" s="100"/>
      <c r="Y102" s="40">
        <f>IF('Cover Page'!$E$31 = 3, ROUND(V102,0),IF('Cover Page'!$E$31 =4, W102,"0"))</f>
        <v>1758</v>
      </c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</row>
    <row r="103" spans="2:39" ht="15" thickBot="1">
      <c r="B103" s="74">
        <v>10</v>
      </c>
      <c r="C103" s="172">
        <v>3405</v>
      </c>
      <c r="D103" s="172">
        <v>1625</v>
      </c>
      <c r="E103" s="172">
        <v>1956</v>
      </c>
      <c r="F103" s="172">
        <v>2711</v>
      </c>
      <c r="G103" s="172">
        <v>3563</v>
      </c>
      <c r="H103" s="172">
        <v>4407</v>
      </c>
      <c r="I103" s="172">
        <v>5609</v>
      </c>
      <c r="J103" s="172">
        <v>6596</v>
      </c>
      <c r="K103" s="172">
        <v>7544</v>
      </c>
      <c r="L103" s="172">
        <v>8665</v>
      </c>
      <c r="M103" s="172">
        <v>10740</v>
      </c>
      <c r="N103" s="172">
        <v>15500</v>
      </c>
      <c r="O103" s="172">
        <v>21097</v>
      </c>
      <c r="P103" s="102">
        <v>27826</v>
      </c>
      <c r="Q103" s="102">
        <v>39268</v>
      </c>
      <c r="R103" s="2"/>
      <c r="S103" s="2"/>
      <c r="T103" s="17"/>
      <c r="U103" s="37" t="s">
        <v>197</v>
      </c>
      <c r="V103" s="38">
        <f t="shared" si="2"/>
        <v>1838.0564999999999</v>
      </c>
      <c r="W103" s="100"/>
      <c r="Y103" s="40">
        <f>IF('Cover Page'!$E$31 = 3, ROUND(V103,0),IF('Cover Page'!$E$31 =4, W103,"0"))</f>
        <v>1838</v>
      </c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</row>
    <row r="104" spans="2:39" ht="15" thickBot="1">
      <c r="B104" s="74">
        <v>10.5</v>
      </c>
      <c r="C104" s="172">
        <v>3573</v>
      </c>
      <c r="D104" s="172">
        <v>1704</v>
      </c>
      <c r="E104" s="172">
        <v>2051</v>
      </c>
      <c r="F104" s="172">
        <v>2843</v>
      </c>
      <c r="G104" s="172">
        <v>3737</v>
      </c>
      <c r="H104" s="172">
        <v>4622</v>
      </c>
      <c r="I104" s="172">
        <v>5883</v>
      </c>
      <c r="J104" s="172">
        <v>6918</v>
      </c>
      <c r="K104" s="172">
        <v>7912</v>
      </c>
      <c r="L104" s="172">
        <v>9087</v>
      </c>
      <c r="M104" s="172">
        <v>11263</v>
      </c>
      <c r="N104" s="172">
        <v>16252</v>
      </c>
      <c r="O104" s="172">
        <v>22119</v>
      </c>
      <c r="P104" s="102">
        <v>29126</v>
      </c>
      <c r="Q104" s="102">
        <v>41111</v>
      </c>
      <c r="R104" s="2"/>
      <c r="S104" s="2"/>
      <c r="T104" s="17"/>
      <c r="U104" s="37" t="s">
        <v>198</v>
      </c>
      <c r="V104" s="38">
        <f t="shared" si="2"/>
        <v>1917.9719999999998</v>
      </c>
      <c r="W104" s="100"/>
      <c r="Y104" s="40">
        <f>IF('Cover Page'!$E$31 = 3, ROUND(V104,0),IF('Cover Page'!$E$31 =4, W104,"0"))</f>
        <v>1918</v>
      </c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</row>
    <row r="105" spans="2:39" ht="15" thickBot="1">
      <c r="B105" s="74">
        <v>11</v>
      </c>
      <c r="C105" s="172">
        <v>3741</v>
      </c>
      <c r="D105" s="172">
        <v>1783</v>
      </c>
      <c r="E105" s="172">
        <v>2146</v>
      </c>
      <c r="F105" s="172">
        <v>2975</v>
      </c>
      <c r="G105" s="172">
        <v>3911</v>
      </c>
      <c r="H105" s="172">
        <v>4837</v>
      </c>
      <c r="I105" s="172">
        <v>6157</v>
      </c>
      <c r="J105" s="172">
        <v>7240</v>
      </c>
      <c r="K105" s="172">
        <v>8280</v>
      </c>
      <c r="L105" s="172">
        <v>9509</v>
      </c>
      <c r="M105" s="172">
        <v>11786</v>
      </c>
      <c r="N105" s="172">
        <v>17004</v>
      </c>
      <c r="O105" s="172">
        <v>23141</v>
      </c>
      <c r="P105" s="102">
        <v>30426</v>
      </c>
      <c r="Q105" s="102">
        <v>42954</v>
      </c>
      <c r="R105" s="2"/>
      <c r="S105" s="2"/>
      <c r="T105" s="17"/>
      <c r="U105" s="37" t="s">
        <v>199</v>
      </c>
      <c r="V105" s="38">
        <f t="shared" si="2"/>
        <v>1997.8874999999998</v>
      </c>
      <c r="W105" s="100"/>
      <c r="Y105" s="40">
        <f>IF('Cover Page'!$E$31 = 3, ROUND(V105,0),IF('Cover Page'!$E$31 =4, W105,"0"))</f>
        <v>1998</v>
      </c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</row>
    <row r="106" spans="2:39" ht="15" thickBot="1">
      <c r="B106" s="74">
        <v>11.5</v>
      </c>
      <c r="C106" s="172">
        <v>3909</v>
      </c>
      <c r="D106" s="172">
        <v>1862</v>
      </c>
      <c r="E106" s="172">
        <v>2241</v>
      </c>
      <c r="F106" s="172">
        <v>3107</v>
      </c>
      <c r="G106" s="172">
        <v>4085</v>
      </c>
      <c r="H106" s="172">
        <v>5052</v>
      </c>
      <c r="I106" s="172">
        <v>6431</v>
      </c>
      <c r="J106" s="172">
        <v>7562</v>
      </c>
      <c r="K106" s="172">
        <v>8648</v>
      </c>
      <c r="L106" s="172">
        <v>9931</v>
      </c>
      <c r="M106" s="172">
        <v>12309</v>
      </c>
      <c r="N106" s="172">
        <v>17756</v>
      </c>
      <c r="O106" s="172">
        <v>24163</v>
      </c>
      <c r="P106" s="102">
        <v>31726</v>
      </c>
      <c r="Q106" s="102">
        <v>44797</v>
      </c>
      <c r="R106" s="2"/>
      <c r="S106" s="2"/>
      <c r="T106" s="17"/>
      <c r="U106" s="37" t="s">
        <v>200</v>
      </c>
      <c r="V106" s="38">
        <f t="shared" si="2"/>
        <v>2077.8029999999999</v>
      </c>
      <c r="W106" s="100"/>
      <c r="Y106" s="40">
        <f>IF('Cover Page'!$E$31 = 3, ROUND(V106,0),IF('Cover Page'!$E$31 =4, W106,"0"))</f>
        <v>2078</v>
      </c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</row>
    <row r="107" spans="2:39" ht="15" thickBot="1">
      <c r="B107" s="74">
        <v>12</v>
      </c>
      <c r="C107" s="172">
        <v>4077</v>
      </c>
      <c r="D107" s="172">
        <v>1941</v>
      </c>
      <c r="E107" s="172">
        <v>2336</v>
      </c>
      <c r="F107" s="172">
        <v>3239</v>
      </c>
      <c r="G107" s="172">
        <v>4259</v>
      </c>
      <c r="H107" s="172">
        <v>5267</v>
      </c>
      <c r="I107" s="172">
        <v>6705</v>
      </c>
      <c r="J107" s="172">
        <v>7884</v>
      </c>
      <c r="K107" s="172">
        <v>9016</v>
      </c>
      <c r="L107" s="172">
        <v>10353</v>
      </c>
      <c r="M107" s="172">
        <v>12832</v>
      </c>
      <c r="N107" s="172">
        <v>18508</v>
      </c>
      <c r="O107" s="172">
        <v>25185</v>
      </c>
      <c r="P107" s="102">
        <v>33026</v>
      </c>
      <c r="Q107" s="102">
        <v>46640</v>
      </c>
      <c r="R107" s="2"/>
      <c r="S107" s="2"/>
      <c r="T107" s="17"/>
      <c r="U107" s="37" t="s">
        <v>201</v>
      </c>
      <c r="V107" s="38">
        <f t="shared" si="2"/>
        <v>2157.7184999999999</v>
      </c>
      <c r="W107" s="100"/>
      <c r="Y107" s="40">
        <f>IF('Cover Page'!$E$31 = 3, ROUND(V107,0),IF('Cover Page'!$E$31 =4, W107,"0"))</f>
        <v>2158</v>
      </c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</row>
    <row r="108" spans="2:39" ht="15" thickBot="1">
      <c r="B108" s="74">
        <v>12.5</v>
      </c>
      <c r="C108" s="172">
        <v>4245</v>
      </c>
      <c r="D108" s="172">
        <v>2020</v>
      </c>
      <c r="E108" s="172">
        <v>2431</v>
      </c>
      <c r="F108" s="172">
        <v>3371</v>
      </c>
      <c r="G108" s="172">
        <v>4433</v>
      </c>
      <c r="H108" s="172">
        <v>5482</v>
      </c>
      <c r="I108" s="172">
        <v>6979</v>
      </c>
      <c r="J108" s="172">
        <v>8206</v>
      </c>
      <c r="K108" s="172">
        <v>9384</v>
      </c>
      <c r="L108" s="172">
        <v>10775</v>
      </c>
      <c r="M108" s="172">
        <v>13355</v>
      </c>
      <c r="N108" s="172">
        <v>19260</v>
      </c>
      <c r="O108" s="172">
        <v>26207</v>
      </c>
      <c r="P108" s="102">
        <v>34326</v>
      </c>
      <c r="Q108" s="102">
        <v>48483</v>
      </c>
      <c r="R108" s="2"/>
      <c r="S108" s="2"/>
      <c r="T108" s="17"/>
      <c r="U108" s="37" t="s">
        <v>202</v>
      </c>
      <c r="V108" s="38">
        <f t="shared" si="2"/>
        <v>2237.634</v>
      </c>
      <c r="W108" s="100"/>
      <c r="Y108" s="40">
        <f>IF('Cover Page'!$E$31 = 3, ROUND(V108,0),IF('Cover Page'!$E$31 =4, W108,"0"))</f>
        <v>2238</v>
      </c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</row>
    <row r="109" spans="2:39" ht="15" thickBot="1">
      <c r="B109" s="74">
        <v>13</v>
      </c>
      <c r="C109" s="172">
        <v>4413</v>
      </c>
      <c r="D109" s="172">
        <v>2099</v>
      </c>
      <c r="E109" s="172">
        <v>2526</v>
      </c>
      <c r="F109" s="172">
        <v>3503</v>
      </c>
      <c r="G109" s="172">
        <v>4607</v>
      </c>
      <c r="H109" s="172">
        <v>5697</v>
      </c>
      <c r="I109" s="172">
        <v>7253</v>
      </c>
      <c r="J109" s="172">
        <v>8528</v>
      </c>
      <c r="K109" s="172">
        <v>9752</v>
      </c>
      <c r="L109" s="172">
        <v>11197</v>
      </c>
      <c r="M109" s="172">
        <v>13878</v>
      </c>
      <c r="N109" s="172">
        <v>20012</v>
      </c>
      <c r="O109" s="172">
        <v>27229</v>
      </c>
      <c r="P109" s="102">
        <v>35626</v>
      </c>
      <c r="Q109" s="102">
        <v>50326</v>
      </c>
      <c r="R109" s="2"/>
      <c r="S109" s="2"/>
      <c r="T109" s="17"/>
      <c r="U109" s="37" t="s">
        <v>203</v>
      </c>
      <c r="V109" s="38">
        <f t="shared" si="2"/>
        <v>2317.5494999999996</v>
      </c>
      <c r="W109" s="100"/>
      <c r="Y109" s="40">
        <f>IF('Cover Page'!$E$31 = 3, ROUND(V109,0),IF('Cover Page'!$E$31 =4, W109,"0"))</f>
        <v>2318</v>
      </c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</row>
    <row r="110" spans="2:39" ht="15" thickBot="1">
      <c r="B110" s="74">
        <v>13.5</v>
      </c>
      <c r="C110" s="172">
        <v>4581</v>
      </c>
      <c r="D110" s="172">
        <v>2178</v>
      </c>
      <c r="E110" s="172">
        <v>2621</v>
      </c>
      <c r="F110" s="172">
        <v>3635</v>
      </c>
      <c r="G110" s="172">
        <v>4781</v>
      </c>
      <c r="H110" s="172">
        <v>5912</v>
      </c>
      <c r="I110" s="172">
        <v>7527</v>
      </c>
      <c r="J110" s="172">
        <v>8850</v>
      </c>
      <c r="K110" s="172">
        <v>10120</v>
      </c>
      <c r="L110" s="172">
        <v>11619</v>
      </c>
      <c r="M110" s="172">
        <v>14401</v>
      </c>
      <c r="N110" s="172">
        <v>20764</v>
      </c>
      <c r="O110" s="172">
        <v>28251</v>
      </c>
      <c r="P110" s="102">
        <v>36926</v>
      </c>
      <c r="Q110" s="102">
        <v>52169</v>
      </c>
      <c r="R110" s="2"/>
      <c r="S110" s="2"/>
      <c r="T110" s="17"/>
      <c r="U110" s="37" t="s">
        <v>204</v>
      </c>
      <c r="V110" s="38">
        <f t="shared" si="2"/>
        <v>2397.4649999999997</v>
      </c>
      <c r="W110" s="100"/>
      <c r="Y110" s="40">
        <f>IF('Cover Page'!$E$31 = 3, ROUND(V110,0),IF('Cover Page'!$E$31 =4, W110,"0"))</f>
        <v>2397</v>
      </c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</row>
    <row r="111" spans="2:39" ht="15" thickBot="1">
      <c r="B111" s="74">
        <v>14</v>
      </c>
      <c r="C111" s="172">
        <v>4749</v>
      </c>
      <c r="D111" s="172">
        <v>2257</v>
      </c>
      <c r="E111" s="172">
        <v>2716</v>
      </c>
      <c r="F111" s="172">
        <v>3767</v>
      </c>
      <c r="G111" s="172">
        <v>4955</v>
      </c>
      <c r="H111" s="172">
        <v>6127</v>
      </c>
      <c r="I111" s="172">
        <v>7801</v>
      </c>
      <c r="J111" s="172">
        <v>9172</v>
      </c>
      <c r="K111" s="172">
        <v>10488</v>
      </c>
      <c r="L111" s="172">
        <v>12041</v>
      </c>
      <c r="M111" s="172">
        <v>14924</v>
      </c>
      <c r="N111" s="172">
        <v>21516</v>
      </c>
      <c r="O111" s="172">
        <v>29273</v>
      </c>
      <c r="P111" s="102">
        <v>38226</v>
      </c>
      <c r="Q111" s="102">
        <v>54012</v>
      </c>
      <c r="R111" s="2"/>
      <c r="S111" s="2"/>
      <c r="T111" s="17"/>
      <c r="U111" s="37" t="s">
        <v>205</v>
      </c>
      <c r="V111" s="38">
        <f t="shared" si="2"/>
        <v>2477.3804999999998</v>
      </c>
      <c r="W111" s="100"/>
      <c r="Y111" s="40">
        <f>IF('Cover Page'!$E$31 = 3, ROUND(V111,0),IF('Cover Page'!$E$31 =4, W111,"0"))</f>
        <v>2477</v>
      </c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</row>
    <row r="112" spans="2:39" ht="15" thickBot="1">
      <c r="B112" s="74">
        <v>14.5</v>
      </c>
      <c r="C112" s="172">
        <v>4917</v>
      </c>
      <c r="D112" s="172">
        <v>2336</v>
      </c>
      <c r="E112" s="172">
        <v>2811</v>
      </c>
      <c r="F112" s="172">
        <v>3899</v>
      </c>
      <c r="G112" s="172">
        <v>5129</v>
      </c>
      <c r="H112" s="172">
        <v>6342</v>
      </c>
      <c r="I112" s="172">
        <v>8075</v>
      </c>
      <c r="J112" s="172">
        <v>9494</v>
      </c>
      <c r="K112" s="172">
        <v>10856</v>
      </c>
      <c r="L112" s="172">
        <v>12463</v>
      </c>
      <c r="M112" s="172">
        <v>15447</v>
      </c>
      <c r="N112" s="172">
        <v>22268</v>
      </c>
      <c r="O112" s="172">
        <v>30295</v>
      </c>
      <c r="P112" s="102">
        <v>39526</v>
      </c>
      <c r="Q112" s="102">
        <v>55855</v>
      </c>
      <c r="R112" s="2"/>
      <c r="S112" s="2"/>
      <c r="T112" s="17"/>
      <c r="U112" s="37" t="s">
        <v>206</v>
      </c>
      <c r="V112" s="38">
        <f t="shared" si="2"/>
        <v>2557.2959999999998</v>
      </c>
      <c r="W112" s="100"/>
      <c r="Y112" s="40">
        <f>IF('Cover Page'!$E$31 = 3, ROUND(V112,0),IF('Cover Page'!$E$31 =4, W112,"0"))</f>
        <v>2557</v>
      </c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</row>
    <row r="113" spans="2:39" ht="15" thickBot="1">
      <c r="B113" s="74">
        <v>15</v>
      </c>
      <c r="C113" s="172">
        <v>5085</v>
      </c>
      <c r="D113" s="172">
        <v>2415</v>
      </c>
      <c r="E113" s="172">
        <v>2906</v>
      </c>
      <c r="F113" s="172">
        <v>4031</v>
      </c>
      <c r="G113" s="172">
        <v>5303</v>
      </c>
      <c r="H113" s="172">
        <v>6557</v>
      </c>
      <c r="I113" s="172">
        <v>8349</v>
      </c>
      <c r="J113" s="172">
        <v>9816</v>
      </c>
      <c r="K113" s="172">
        <v>11224</v>
      </c>
      <c r="L113" s="172">
        <v>12885</v>
      </c>
      <c r="M113" s="172">
        <v>15970</v>
      </c>
      <c r="N113" s="172">
        <v>23020</v>
      </c>
      <c r="O113" s="172">
        <v>31317</v>
      </c>
      <c r="P113" s="102">
        <v>40826</v>
      </c>
      <c r="Q113" s="102">
        <v>57698</v>
      </c>
      <c r="R113" s="2"/>
      <c r="S113" s="2"/>
      <c r="T113" s="17"/>
      <c r="U113" s="37" t="s">
        <v>207</v>
      </c>
      <c r="V113" s="38">
        <f t="shared" si="2"/>
        <v>2637.2114999999999</v>
      </c>
      <c r="W113" s="100"/>
      <c r="Y113" s="40">
        <f>IF('Cover Page'!$E$31 = 3, ROUND(V113,0),IF('Cover Page'!$E$31 =4, W113,"0"))</f>
        <v>2637</v>
      </c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</row>
    <row r="114" spans="2:39" ht="15" thickBot="1">
      <c r="B114" s="74">
        <v>15.5</v>
      </c>
      <c r="C114" s="172">
        <v>5253</v>
      </c>
      <c r="D114" s="172">
        <v>2494</v>
      </c>
      <c r="E114" s="172">
        <v>3001</v>
      </c>
      <c r="F114" s="172">
        <v>4163</v>
      </c>
      <c r="G114" s="172">
        <v>5477</v>
      </c>
      <c r="H114" s="172">
        <v>6772</v>
      </c>
      <c r="I114" s="172">
        <v>8623</v>
      </c>
      <c r="J114" s="172">
        <v>10138</v>
      </c>
      <c r="K114" s="172">
        <v>11592</v>
      </c>
      <c r="L114" s="172">
        <v>13307</v>
      </c>
      <c r="M114" s="172">
        <v>16493</v>
      </c>
      <c r="N114" s="172">
        <v>23772</v>
      </c>
      <c r="O114" s="172">
        <v>32339</v>
      </c>
      <c r="P114" s="102">
        <v>42126</v>
      </c>
      <c r="Q114" s="102">
        <v>59541</v>
      </c>
      <c r="R114" s="2"/>
      <c r="S114" s="2"/>
      <c r="T114" s="17"/>
      <c r="U114" s="37" t="s">
        <v>208</v>
      </c>
      <c r="V114" s="38">
        <f t="shared" si="2"/>
        <v>2717.127</v>
      </c>
      <c r="W114" s="100"/>
      <c r="Y114" s="40">
        <f>IF('Cover Page'!$E$31 = 3, ROUND(V114,0),IF('Cover Page'!$E$31 =4, W114,"0"))</f>
        <v>2717</v>
      </c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</row>
    <row r="115" spans="2:39" ht="15" thickBot="1">
      <c r="B115" s="74">
        <v>16</v>
      </c>
      <c r="C115" s="172">
        <v>5421</v>
      </c>
      <c r="D115" s="172">
        <v>2573</v>
      </c>
      <c r="E115" s="172">
        <v>3096</v>
      </c>
      <c r="F115" s="172">
        <v>4295</v>
      </c>
      <c r="G115" s="172">
        <v>5651</v>
      </c>
      <c r="H115" s="172">
        <v>6987</v>
      </c>
      <c r="I115" s="172">
        <v>8897</v>
      </c>
      <c r="J115" s="172">
        <v>10460</v>
      </c>
      <c r="K115" s="172">
        <v>11960</v>
      </c>
      <c r="L115" s="172">
        <v>13729</v>
      </c>
      <c r="M115" s="172">
        <v>17016</v>
      </c>
      <c r="N115" s="172">
        <v>24524</v>
      </c>
      <c r="O115" s="172">
        <v>33361</v>
      </c>
      <c r="P115" s="102">
        <v>43426</v>
      </c>
      <c r="Q115" s="102">
        <v>61384</v>
      </c>
      <c r="R115" s="2"/>
      <c r="S115" s="2"/>
      <c r="T115" s="17"/>
      <c r="U115" s="37" t="s">
        <v>209</v>
      </c>
      <c r="V115" s="38">
        <f t="shared" si="2"/>
        <v>2797.0425</v>
      </c>
      <c r="W115" s="100"/>
      <c r="Y115" s="40">
        <f>IF('Cover Page'!$E$31 = 3, ROUND(V115,0),IF('Cover Page'!$E$31 =4, W115,"0"))</f>
        <v>2797</v>
      </c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</row>
    <row r="116" spans="2:39" ht="15" thickBot="1">
      <c r="B116" s="74">
        <v>16.5</v>
      </c>
      <c r="C116" s="172">
        <v>5589</v>
      </c>
      <c r="D116" s="172">
        <v>2652</v>
      </c>
      <c r="E116" s="172">
        <v>3191</v>
      </c>
      <c r="F116" s="172">
        <v>4427</v>
      </c>
      <c r="G116" s="172">
        <v>5825</v>
      </c>
      <c r="H116" s="172">
        <v>7202</v>
      </c>
      <c r="I116" s="172">
        <v>9171</v>
      </c>
      <c r="J116" s="172">
        <v>10782</v>
      </c>
      <c r="K116" s="172">
        <v>12328</v>
      </c>
      <c r="L116" s="172">
        <v>14151</v>
      </c>
      <c r="M116" s="172">
        <v>17539</v>
      </c>
      <c r="N116" s="172">
        <v>25276</v>
      </c>
      <c r="O116" s="172">
        <v>34383</v>
      </c>
      <c r="P116" s="102">
        <v>44726</v>
      </c>
      <c r="Q116" s="102">
        <v>63227</v>
      </c>
      <c r="R116" s="2"/>
      <c r="S116" s="2"/>
      <c r="T116" s="17"/>
      <c r="U116" s="35" t="s">
        <v>210</v>
      </c>
      <c r="V116" s="38">
        <f>Y$4*Y$5*$T12</f>
        <v>196</v>
      </c>
      <c r="W116" s="100"/>
      <c r="Y116" s="40">
        <f>IF('Cover Page'!$E$31 = 3, ROUND(V116,0),IF('Cover Page'!$E$31 =4, W116,"0"))</f>
        <v>196</v>
      </c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</row>
    <row r="117" spans="2:39" ht="15" thickBot="1">
      <c r="B117" s="74">
        <v>17</v>
      </c>
      <c r="C117" s="172">
        <v>5757</v>
      </c>
      <c r="D117" s="172">
        <v>2731</v>
      </c>
      <c r="E117" s="172">
        <v>3286</v>
      </c>
      <c r="F117" s="172">
        <v>4559</v>
      </c>
      <c r="G117" s="172">
        <v>5999</v>
      </c>
      <c r="H117" s="172">
        <v>7417</v>
      </c>
      <c r="I117" s="172">
        <v>9445</v>
      </c>
      <c r="J117" s="172">
        <v>11104</v>
      </c>
      <c r="K117" s="172">
        <v>12696</v>
      </c>
      <c r="L117" s="172">
        <v>14573</v>
      </c>
      <c r="M117" s="172">
        <v>18062</v>
      </c>
      <c r="N117" s="172">
        <v>26028</v>
      </c>
      <c r="O117" s="172">
        <v>35405</v>
      </c>
      <c r="P117" s="102">
        <v>46026</v>
      </c>
      <c r="Q117" s="102">
        <v>65070</v>
      </c>
      <c r="R117" s="2"/>
      <c r="S117" s="2"/>
      <c r="T117" s="17"/>
      <c r="U117" s="37" t="s">
        <v>211</v>
      </c>
      <c r="V117" s="38">
        <f t="shared" ref="V117:V150" si="3">Y$4*Y$5*$T12</f>
        <v>196</v>
      </c>
      <c r="W117" s="100"/>
      <c r="Y117" s="40">
        <f>IF('Cover Page'!$E$31 = 3, ROUND(V117,0),IF('Cover Page'!$E$31 =4, W117,"0"))</f>
        <v>196</v>
      </c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</row>
    <row r="118" spans="2:39" ht="15" thickBot="1">
      <c r="B118" s="75">
        <v>17.5</v>
      </c>
      <c r="C118" s="172">
        <v>5925</v>
      </c>
      <c r="D118" s="172">
        <v>2810</v>
      </c>
      <c r="E118" s="172">
        <v>3381</v>
      </c>
      <c r="F118" s="172">
        <v>4691</v>
      </c>
      <c r="G118" s="172">
        <v>6173</v>
      </c>
      <c r="H118" s="172">
        <v>7632</v>
      </c>
      <c r="I118" s="172">
        <v>9719</v>
      </c>
      <c r="J118" s="172">
        <v>11426</v>
      </c>
      <c r="K118" s="172">
        <v>13064</v>
      </c>
      <c r="L118" s="172">
        <v>14995</v>
      </c>
      <c r="M118" s="172">
        <v>18585</v>
      </c>
      <c r="N118" s="172">
        <v>26780</v>
      </c>
      <c r="O118" s="172">
        <v>36427</v>
      </c>
      <c r="P118" s="102">
        <v>47326</v>
      </c>
      <c r="Q118" s="102">
        <v>66913</v>
      </c>
      <c r="R118" s="2"/>
      <c r="S118" s="2"/>
      <c r="T118" s="17"/>
      <c r="U118" s="37" t="s">
        <v>212</v>
      </c>
      <c r="V118" s="38">
        <f t="shared" si="3"/>
        <v>294</v>
      </c>
      <c r="W118" s="100"/>
      <c r="Y118" s="40">
        <f>IF('Cover Page'!$E$31 = 3, ROUND(V118,0),IF('Cover Page'!$E$31 =4, W118,"0"))</f>
        <v>294</v>
      </c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</row>
    <row r="119" spans="2:39" ht="15" thickBot="1">
      <c r="O119" s="166">
        <v>19</v>
      </c>
      <c r="P119" s="102">
        <v>48626</v>
      </c>
      <c r="Q119" s="102">
        <v>68756</v>
      </c>
      <c r="R119" s="2"/>
      <c r="S119" s="2"/>
      <c r="T119" s="24"/>
      <c r="U119" s="37" t="s">
        <v>213</v>
      </c>
      <c r="V119" s="38">
        <f t="shared" si="3"/>
        <v>392</v>
      </c>
      <c r="W119" s="100"/>
      <c r="Y119" s="40">
        <f>IF('Cover Page'!$E$31 = 3, ROUND(V119,0),IF('Cover Page'!$E$31 =4, W119,"0"))</f>
        <v>392</v>
      </c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</row>
    <row r="120" spans="2:39" ht="15" thickBot="1">
      <c r="O120" s="168">
        <v>19</v>
      </c>
      <c r="P120" s="102">
        <v>49926</v>
      </c>
      <c r="Q120" s="102">
        <v>70599</v>
      </c>
      <c r="R120" s="2"/>
      <c r="S120" s="2"/>
      <c r="T120" s="24"/>
      <c r="U120" s="37" t="s">
        <v>214</v>
      </c>
      <c r="V120" s="38">
        <f t="shared" si="3"/>
        <v>490</v>
      </c>
      <c r="W120" s="100"/>
      <c r="Y120" s="40">
        <f>IF('Cover Page'!$E$31 = 3, ROUND(V120,0),IF('Cover Page'!$E$31 =4, W120,"0"))</f>
        <v>490</v>
      </c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</row>
    <row r="121" spans="2:39" ht="21.6" thickBot="1">
      <c r="B121" s="22" t="s">
        <v>70</v>
      </c>
      <c r="D121" s="19"/>
      <c r="F121" s="169"/>
      <c r="G121" s="169"/>
      <c r="H121" s="169"/>
      <c r="I121" s="169"/>
      <c r="J121" s="65">
        <v>46054</v>
      </c>
      <c r="O121" s="168">
        <v>20</v>
      </c>
      <c r="P121" s="102">
        <v>51226</v>
      </c>
      <c r="Q121" s="102">
        <v>72442</v>
      </c>
      <c r="R121" s="2"/>
      <c r="S121" s="2"/>
      <c r="T121" s="24"/>
      <c r="U121" s="37" t="s">
        <v>215</v>
      </c>
      <c r="V121" s="38">
        <f t="shared" si="3"/>
        <v>588</v>
      </c>
      <c r="W121" s="100"/>
      <c r="Y121" s="40">
        <f>IF('Cover Page'!$E$31 = 3, ROUND(V121,0),IF('Cover Page'!$E$31 =4, W121,"0"))</f>
        <v>588</v>
      </c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</row>
    <row r="122" spans="2:39" ht="18.600000000000001" thickBot="1">
      <c r="B122" s="20" t="s">
        <v>78</v>
      </c>
      <c r="O122" s="170">
        <v>20</v>
      </c>
      <c r="P122" s="102">
        <v>52526</v>
      </c>
      <c r="Q122" s="102">
        <v>74285</v>
      </c>
      <c r="R122" s="2"/>
      <c r="S122" s="2"/>
      <c r="T122" s="24"/>
      <c r="U122" s="37" t="s">
        <v>216</v>
      </c>
      <c r="V122" s="38">
        <f t="shared" si="3"/>
        <v>686</v>
      </c>
      <c r="W122" s="100"/>
      <c r="Y122" s="40">
        <f>IF('Cover Page'!$E$31 = 3, ROUND(V122,0),IF('Cover Page'!$E$31 =4, W122,"0"))</f>
        <v>686</v>
      </c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</row>
    <row r="123" spans="2:39" ht="15" thickBot="1">
      <c r="B123" s="21" t="s">
        <v>79</v>
      </c>
      <c r="C123" s="198" t="s">
        <v>80</v>
      </c>
      <c r="D123" s="189" t="s">
        <v>81</v>
      </c>
      <c r="E123" s="189" t="s">
        <v>82</v>
      </c>
      <c r="F123" s="189" t="s">
        <v>83</v>
      </c>
      <c r="G123" s="189" t="s">
        <v>84</v>
      </c>
      <c r="H123" s="189" t="s">
        <v>85</v>
      </c>
      <c r="I123" s="189" t="s">
        <v>86</v>
      </c>
      <c r="J123" s="189" t="s">
        <v>87</v>
      </c>
      <c r="K123" s="189" t="s">
        <v>88</v>
      </c>
      <c r="L123" s="189" t="s">
        <v>89</v>
      </c>
      <c r="M123" s="189" t="s">
        <v>90</v>
      </c>
      <c r="N123" s="189" t="s">
        <v>91</v>
      </c>
      <c r="O123" s="199" t="s">
        <v>92</v>
      </c>
      <c r="R123" s="2"/>
      <c r="S123" s="2"/>
      <c r="U123" s="37" t="s">
        <v>217</v>
      </c>
      <c r="V123" s="38">
        <f t="shared" si="3"/>
        <v>784</v>
      </c>
      <c r="W123" s="100"/>
      <c r="Y123" s="40">
        <f>IF('Cover Page'!$E$31 = 3, ROUND(V123,0),IF('Cover Page'!$E$31 =4, W123,"0"))</f>
        <v>784</v>
      </c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</row>
    <row r="124" spans="2:39" ht="15" thickBot="1">
      <c r="B124" s="73">
        <v>0.5</v>
      </c>
      <c r="C124" s="197">
        <v>745</v>
      </c>
      <c r="D124" s="197">
        <v>499</v>
      </c>
      <c r="E124" s="197">
        <v>598</v>
      </c>
      <c r="F124" s="197">
        <v>847</v>
      </c>
      <c r="G124" s="197">
        <v>1057</v>
      </c>
      <c r="H124" s="197">
        <v>1333</v>
      </c>
      <c r="I124" s="197">
        <v>2119</v>
      </c>
      <c r="J124" s="197">
        <v>2502</v>
      </c>
      <c r="K124" s="197">
        <v>3014</v>
      </c>
      <c r="L124" s="197">
        <v>3443</v>
      </c>
      <c r="M124" s="197">
        <v>4452</v>
      </c>
      <c r="N124" s="197">
        <v>7076</v>
      </c>
      <c r="O124" s="197">
        <v>9617</v>
      </c>
      <c r="R124" s="2"/>
      <c r="S124" s="2"/>
      <c r="U124" s="37" t="s">
        <v>218</v>
      </c>
      <c r="V124" s="38">
        <f t="shared" si="3"/>
        <v>882</v>
      </c>
      <c r="W124" s="100"/>
      <c r="Y124" s="40">
        <f>IF('Cover Page'!$E$31 = 3, ROUND(V124,0),IF('Cover Page'!$E$31 =4, W124,"0"))</f>
        <v>882</v>
      </c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</row>
    <row r="125" spans="2:39" ht="15" thickBot="1">
      <c r="B125" s="74">
        <v>1</v>
      </c>
      <c r="C125" s="173">
        <v>745</v>
      </c>
      <c r="D125" s="173">
        <v>499</v>
      </c>
      <c r="E125" s="173">
        <v>598</v>
      </c>
      <c r="F125" s="173">
        <v>847</v>
      </c>
      <c r="G125" s="173">
        <v>1057</v>
      </c>
      <c r="H125" s="173">
        <v>1333</v>
      </c>
      <c r="I125" s="173">
        <v>2119</v>
      </c>
      <c r="J125" s="173">
        <v>2502</v>
      </c>
      <c r="K125" s="173">
        <v>3014</v>
      </c>
      <c r="L125" s="173">
        <v>3443</v>
      </c>
      <c r="M125" s="173">
        <v>4452</v>
      </c>
      <c r="N125" s="173">
        <v>7076</v>
      </c>
      <c r="O125" s="173">
        <v>9617</v>
      </c>
      <c r="R125" s="2"/>
      <c r="S125" s="2"/>
      <c r="U125" s="37" t="s">
        <v>219</v>
      </c>
      <c r="V125" s="38">
        <f t="shared" si="3"/>
        <v>980</v>
      </c>
      <c r="W125" s="100"/>
      <c r="Y125" s="40">
        <f>IF('Cover Page'!$E$31 = 3, ROUND(V125,0),IF('Cover Page'!$E$31 =4, W125,"0"))</f>
        <v>980</v>
      </c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</row>
    <row r="126" spans="2:39" ht="15" thickBot="1">
      <c r="B126" s="74">
        <v>1.5</v>
      </c>
      <c r="C126" s="173">
        <v>913</v>
      </c>
      <c r="D126" s="173">
        <v>578</v>
      </c>
      <c r="E126" s="173">
        <v>693</v>
      </c>
      <c r="F126" s="173">
        <v>979</v>
      </c>
      <c r="G126" s="173">
        <v>1231</v>
      </c>
      <c r="H126" s="173">
        <v>1548</v>
      </c>
      <c r="I126" s="173">
        <v>2393</v>
      </c>
      <c r="J126" s="173">
        <v>2824</v>
      </c>
      <c r="K126" s="173">
        <v>3382</v>
      </c>
      <c r="L126" s="173">
        <v>3865</v>
      </c>
      <c r="M126" s="173">
        <v>4975</v>
      </c>
      <c r="N126" s="173">
        <v>7828</v>
      </c>
      <c r="O126" s="173">
        <v>10639</v>
      </c>
      <c r="R126" s="2"/>
      <c r="S126" s="2"/>
      <c r="U126" s="37" t="s">
        <v>220</v>
      </c>
      <c r="V126" s="38">
        <f t="shared" si="3"/>
        <v>1078</v>
      </c>
      <c r="W126" s="100"/>
      <c r="Y126" s="40">
        <f>IF('Cover Page'!$E$31 = 3, ROUND(V126,0),IF('Cover Page'!$E$31 =4, W126,"0"))</f>
        <v>1078</v>
      </c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</row>
    <row r="127" spans="2:39" ht="15" thickBot="1">
      <c r="B127" s="74">
        <v>2</v>
      </c>
      <c r="C127" s="173">
        <v>1081</v>
      </c>
      <c r="D127" s="173">
        <v>657</v>
      </c>
      <c r="E127" s="173">
        <v>788</v>
      </c>
      <c r="F127" s="173">
        <v>1111</v>
      </c>
      <c r="G127" s="173">
        <v>1405</v>
      </c>
      <c r="H127" s="173">
        <v>1763</v>
      </c>
      <c r="I127" s="173">
        <v>2667</v>
      </c>
      <c r="J127" s="173">
        <v>3146</v>
      </c>
      <c r="K127" s="173">
        <v>3750</v>
      </c>
      <c r="L127" s="173">
        <v>4287</v>
      </c>
      <c r="M127" s="173">
        <v>5498</v>
      </c>
      <c r="N127" s="173">
        <v>8580</v>
      </c>
      <c r="O127" s="173">
        <v>11661</v>
      </c>
      <c r="R127" s="2"/>
      <c r="S127" s="2"/>
      <c r="U127" s="37" t="s">
        <v>221</v>
      </c>
      <c r="V127" s="38">
        <f t="shared" si="3"/>
        <v>1176</v>
      </c>
      <c r="W127" s="100"/>
      <c r="Y127" s="40">
        <f>IF('Cover Page'!$E$31 = 3, ROUND(V127,0),IF('Cover Page'!$E$31 =4, W127,"0"))</f>
        <v>1176</v>
      </c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</row>
    <row r="128" spans="2:39" ht="15" thickBot="1">
      <c r="B128" s="74">
        <v>2.5</v>
      </c>
      <c r="C128" s="173">
        <v>1249</v>
      </c>
      <c r="D128" s="173">
        <v>736</v>
      </c>
      <c r="E128" s="173">
        <v>883</v>
      </c>
      <c r="F128" s="173">
        <v>1243</v>
      </c>
      <c r="G128" s="173">
        <v>1579</v>
      </c>
      <c r="H128" s="173">
        <v>1978</v>
      </c>
      <c r="I128" s="173">
        <v>2941</v>
      </c>
      <c r="J128" s="173">
        <v>3468</v>
      </c>
      <c r="K128" s="173">
        <v>4118</v>
      </c>
      <c r="L128" s="173">
        <v>4709</v>
      </c>
      <c r="M128" s="173">
        <v>6021</v>
      </c>
      <c r="N128" s="173">
        <v>9332</v>
      </c>
      <c r="O128" s="173">
        <v>12683</v>
      </c>
      <c r="R128" s="2"/>
      <c r="S128" s="2"/>
      <c r="U128" s="37" t="s">
        <v>222</v>
      </c>
      <c r="V128" s="38">
        <f t="shared" si="3"/>
        <v>1274</v>
      </c>
      <c r="W128" s="100"/>
      <c r="Y128" s="40">
        <f>IF('Cover Page'!$E$31 = 3, ROUND(V128,0),IF('Cover Page'!$E$31 =4, W128,"0"))</f>
        <v>1274</v>
      </c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</row>
    <row r="129" spans="2:39" ht="15" thickBot="1">
      <c r="B129" s="74">
        <v>3</v>
      </c>
      <c r="C129" s="173">
        <v>1417</v>
      </c>
      <c r="D129" s="173">
        <v>815</v>
      </c>
      <c r="E129" s="173">
        <v>978</v>
      </c>
      <c r="F129" s="173">
        <v>1375</v>
      </c>
      <c r="G129" s="173">
        <v>1753</v>
      </c>
      <c r="H129" s="173">
        <v>2193</v>
      </c>
      <c r="I129" s="173">
        <v>3215</v>
      </c>
      <c r="J129" s="173">
        <v>3790</v>
      </c>
      <c r="K129" s="173">
        <v>4486</v>
      </c>
      <c r="L129" s="173">
        <v>5131</v>
      </c>
      <c r="M129" s="173">
        <v>6544</v>
      </c>
      <c r="N129" s="173">
        <v>10084</v>
      </c>
      <c r="O129" s="173">
        <v>13705</v>
      </c>
      <c r="R129" s="2"/>
      <c r="S129" s="2"/>
      <c r="U129" s="37" t="s">
        <v>223</v>
      </c>
      <c r="V129" s="38">
        <f t="shared" si="3"/>
        <v>1372</v>
      </c>
      <c r="W129" s="100"/>
      <c r="Y129" s="40">
        <f>IF('Cover Page'!$E$31 = 3, ROUND(V129,0),IF('Cover Page'!$E$31 =4, W129,"0"))</f>
        <v>1372</v>
      </c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</row>
    <row r="130" spans="2:39" ht="15" thickBot="1">
      <c r="B130" s="74">
        <v>3.5</v>
      </c>
      <c r="C130" s="173">
        <v>1585</v>
      </c>
      <c r="D130" s="173">
        <v>894</v>
      </c>
      <c r="E130" s="173">
        <v>1073</v>
      </c>
      <c r="F130" s="173">
        <v>1507</v>
      </c>
      <c r="G130" s="173">
        <v>1927</v>
      </c>
      <c r="H130" s="173">
        <v>2408</v>
      </c>
      <c r="I130" s="173">
        <v>3489</v>
      </c>
      <c r="J130" s="173">
        <v>4112</v>
      </c>
      <c r="K130" s="173">
        <v>4854</v>
      </c>
      <c r="L130" s="173">
        <v>5553</v>
      </c>
      <c r="M130" s="173">
        <v>7067</v>
      </c>
      <c r="N130" s="173">
        <v>10836</v>
      </c>
      <c r="O130" s="173">
        <v>14727</v>
      </c>
      <c r="R130" s="2"/>
      <c r="S130" s="2"/>
      <c r="U130" s="37" t="s">
        <v>224</v>
      </c>
      <c r="V130" s="38">
        <f t="shared" si="3"/>
        <v>1470</v>
      </c>
      <c r="W130" s="100"/>
      <c r="Y130" s="40">
        <f>IF('Cover Page'!$E$31 = 3, ROUND(V130,0),IF('Cover Page'!$E$31 =4, W130,"0"))</f>
        <v>1470</v>
      </c>
      <c r="AA130" s="83"/>
    </row>
    <row r="131" spans="2:39" ht="15" thickBot="1">
      <c r="B131" s="74">
        <v>4</v>
      </c>
      <c r="C131" s="173">
        <v>1753</v>
      </c>
      <c r="D131" s="173">
        <v>973</v>
      </c>
      <c r="E131" s="173">
        <v>1168</v>
      </c>
      <c r="F131" s="173">
        <v>1639</v>
      </c>
      <c r="G131" s="173">
        <v>2101</v>
      </c>
      <c r="H131" s="173">
        <v>2623</v>
      </c>
      <c r="I131" s="173">
        <v>3763</v>
      </c>
      <c r="J131" s="173">
        <v>4434</v>
      </c>
      <c r="K131" s="173">
        <v>5222</v>
      </c>
      <c r="L131" s="173">
        <v>5975</v>
      </c>
      <c r="M131" s="173">
        <v>7590</v>
      </c>
      <c r="N131" s="173">
        <v>11588</v>
      </c>
      <c r="O131" s="173">
        <v>15749</v>
      </c>
      <c r="R131" s="2"/>
      <c r="S131" s="2"/>
      <c r="U131" s="37" t="s">
        <v>225</v>
      </c>
      <c r="V131" s="38">
        <f t="shared" si="3"/>
        <v>1568</v>
      </c>
      <c r="W131" s="100"/>
      <c r="Y131" s="40">
        <f>IF('Cover Page'!$E$31 = 3, ROUND(V131,0),IF('Cover Page'!$E$31 =4, W131,"0"))</f>
        <v>1568</v>
      </c>
      <c r="AA131" s="83"/>
    </row>
    <row r="132" spans="2:39" ht="15" thickBot="1">
      <c r="B132" s="74">
        <v>4.5</v>
      </c>
      <c r="C132" s="173">
        <v>1921</v>
      </c>
      <c r="D132" s="173">
        <v>1052</v>
      </c>
      <c r="E132" s="173">
        <v>1263</v>
      </c>
      <c r="F132" s="173">
        <v>1771</v>
      </c>
      <c r="G132" s="173">
        <v>2275</v>
      </c>
      <c r="H132" s="173">
        <v>2838</v>
      </c>
      <c r="I132" s="173">
        <v>4037</v>
      </c>
      <c r="J132" s="173">
        <v>4756</v>
      </c>
      <c r="K132" s="173">
        <v>5590</v>
      </c>
      <c r="L132" s="173">
        <v>6397</v>
      </c>
      <c r="M132" s="173">
        <v>8113</v>
      </c>
      <c r="N132" s="173">
        <v>12340</v>
      </c>
      <c r="O132" s="173">
        <v>16771</v>
      </c>
      <c r="R132" s="2"/>
      <c r="S132" s="2"/>
      <c r="U132" s="37" t="s">
        <v>226</v>
      </c>
      <c r="V132" s="38">
        <f t="shared" si="3"/>
        <v>1666</v>
      </c>
      <c r="W132" s="100"/>
      <c r="Y132" s="40">
        <f>IF('Cover Page'!$E$31 = 3, ROUND(V132,0),IF('Cover Page'!$E$31 =4, W132,"0"))</f>
        <v>1666</v>
      </c>
    </row>
    <row r="133" spans="2:39" ht="15" thickBot="1">
      <c r="B133" s="74">
        <v>5</v>
      </c>
      <c r="C133" s="173">
        <v>2089</v>
      </c>
      <c r="D133" s="173">
        <v>1131</v>
      </c>
      <c r="E133" s="173">
        <v>1358</v>
      </c>
      <c r="F133" s="173">
        <v>1903</v>
      </c>
      <c r="G133" s="173">
        <v>2449</v>
      </c>
      <c r="H133" s="173">
        <v>3053</v>
      </c>
      <c r="I133" s="173">
        <v>4311</v>
      </c>
      <c r="J133" s="173">
        <v>5078</v>
      </c>
      <c r="K133" s="173">
        <v>5958</v>
      </c>
      <c r="L133" s="173">
        <v>6819</v>
      </c>
      <c r="M133" s="173">
        <v>8636</v>
      </c>
      <c r="N133" s="173">
        <v>13092</v>
      </c>
      <c r="O133" s="173">
        <v>17793</v>
      </c>
      <c r="R133" s="2"/>
      <c r="S133" s="2"/>
      <c r="U133" s="37" t="s">
        <v>227</v>
      </c>
      <c r="V133" s="38">
        <f t="shared" si="3"/>
        <v>1764</v>
      </c>
      <c r="W133" s="100"/>
      <c r="Y133" s="40">
        <f>IF('Cover Page'!$E$31 = 3, ROUND(V133,0),IF('Cover Page'!$E$31 =4, W133,"0"))</f>
        <v>1764</v>
      </c>
    </row>
    <row r="134" spans="2:39" ht="15" thickBot="1">
      <c r="B134" s="74">
        <v>5.5</v>
      </c>
      <c r="C134" s="173">
        <v>2257</v>
      </c>
      <c r="D134" s="173">
        <v>1210</v>
      </c>
      <c r="E134" s="173">
        <v>1453</v>
      </c>
      <c r="F134" s="173">
        <v>2035</v>
      </c>
      <c r="G134" s="173">
        <v>2623</v>
      </c>
      <c r="H134" s="173">
        <v>3268</v>
      </c>
      <c r="I134" s="173">
        <v>4585</v>
      </c>
      <c r="J134" s="173">
        <v>5400</v>
      </c>
      <c r="K134" s="173">
        <v>6326</v>
      </c>
      <c r="L134" s="173">
        <v>7241</v>
      </c>
      <c r="M134" s="173">
        <v>9159</v>
      </c>
      <c r="N134" s="173">
        <v>13844</v>
      </c>
      <c r="O134" s="173">
        <v>18815</v>
      </c>
      <c r="R134" s="2"/>
      <c r="S134" s="2"/>
      <c r="U134" s="37" t="s">
        <v>228</v>
      </c>
      <c r="V134" s="38">
        <f t="shared" si="3"/>
        <v>1862</v>
      </c>
      <c r="W134" s="100"/>
      <c r="Y134" s="40">
        <f>IF('Cover Page'!$E$31 = 3, ROUND(V134,0),IF('Cover Page'!$E$31 =4, W134,"0"))</f>
        <v>1862</v>
      </c>
    </row>
    <row r="135" spans="2:39" ht="15" thickBot="1">
      <c r="B135" s="74">
        <v>6</v>
      </c>
      <c r="C135" s="173">
        <v>2425</v>
      </c>
      <c r="D135" s="173">
        <v>1289</v>
      </c>
      <c r="E135" s="173">
        <v>1548</v>
      </c>
      <c r="F135" s="173">
        <v>2167</v>
      </c>
      <c r="G135" s="173">
        <v>2797</v>
      </c>
      <c r="H135" s="173">
        <v>3483</v>
      </c>
      <c r="I135" s="173">
        <v>4859</v>
      </c>
      <c r="J135" s="173">
        <v>5722</v>
      </c>
      <c r="K135" s="173">
        <v>6694</v>
      </c>
      <c r="L135" s="173">
        <v>7663</v>
      </c>
      <c r="M135" s="173">
        <v>9682</v>
      </c>
      <c r="N135" s="173">
        <v>14596</v>
      </c>
      <c r="O135" s="173">
        <v>19837</v>
      </c>
      <c r="R135" s="2"/>
      <c r="S135" s="2"/>
      <c r="U135" s="37" t="s">
        <v>229</v>
      </c>
      <c r="V135" s="38">
        <f t="shared" si="3"/>
        <v>1960</v>
      </c>
      <c r="W135" s="100"/>
      <c r="Y135" s="40">
        <f>IF('Cover Page'!$E$31 = 3, ROUND(V135,0),IF('Cover Page'!$E$31 =4, W135,"0"))</f>
        <v>1960</v>
      </c>
    </row>
    <row r="136" spans="2:39" ht="15" thickBot="1">
      <c r="B136" s="74">
        <v>6.5</v>
      </c>
      <c r="C136" s="173">
        <v>2593</v>
      </c>
      <c r="D136" s="173">
        <v>1368</v>
      </c>
      <c r="E136" s="173">
        <v>1643</v>
      </c>
      <c r="F136" s="173">
        <v>2299</v>
      </c>
      <c r="G136" s="173">
        <v>2971</v>
      </c>
      <c r="H136" s="173">
        <v>3698</v>
      </c>
      <c r="I136" s="173">
        <v>5133</v>
      </c>
      <c r="J136" s="173">
        <v>6044</v>
      </c>
      <c r="K136" s="173">
        <v>7062</v>
      </c>
      <c r="L136" s="173">
        <v>8085</v>
      </c>
      <c r="M136" s="173">
        <v>10205</v>
      </c>
      <c r="N136" s="173">
        <v>15348</v>
      </c>
      <c r="O136" s="173">
        <v>20859</v>
      </c>
      <c r="R136" s="2"/>
      <c r="S136" s="2"/>
      <c r="U136" s="37" t="s">
        <v>230</v>
      </c>
      <c r="V136" s="38">
        <f t="shared" si="3"/>
        <v>2058</v>
      </c>
      <c r="W136" s="100"/>
      <c r="Y136" s="40">
        <f>IF('Cover Page'!$E$31 = 3, ROUND(V136,0),IF('Cover Page'!$E$31 =4, W136,"0"))</f>
        <v>2058</v>
      </c>
    </row>
    <row r="137" spans="2:39" ht="15" thickBot="1">
      <c r="B137" s="74">
        <v>7</v>
      </c>
      <c r="C137" s="173">
        <v>2761</v>
      </c>
      <c r="D137" s="173">
        <v>1447</v>
      </c>
      <c r="E137" s="173">
        <v>1738</v>
      </c>
      <c r="F137" s="173">
        <v>2431</v>
      </c>
      <c r="G137" s="173">
        <v>3145</v>
      </c>
      <c r="H137" s="173">
        <v>3913</v>
      </c>
      <c r="I137" s="173">
        <v>5407</v>
      </c>
      <c r="J137" s="173">
        <v>6366</v>
      </c>
      <c r="K137" s="173">
        <v>7430</v>
      </c>
      <c r="L137" s="173">
        <v>8507</v>
      </c>
      <c r="M137" s="173">
        <v>10728</v>
      </c>
      <c r="N137" s="173">
        <v>16100</v>
      </c>
      <c r="O137" s="173">
        <v>21881</v>
      </c>
      <c r="R137" s="2"/>
      <c r="S137" s="2"/>
      <c r="U137" s="37" t="s">
        <v>231</v>
      </c>
      <c r="V137" s="38">
        <f t="shared" si="3"/>
        <v>2156</v>
      </c>
      <c r="W137" s="100"/>
      <c r="Y137" s="40">
        <f>IF('Cover Page'!$E$31 = 3, ROUND(V137,0),IF('Cover Page'!$E$31 =4, W137,"0"))</f>
        <v>2156</v>
      </c>
    </row>
    <row r="138" spans="2:39" ht="15" thickBot="1">
      <c r="B138" s="74">
        <v>7.5</v>
      </c>
      <c r="C138" s="173">
        <v>2929</v>
      </c>
      <c r="D138" s="173">
        <v>1526</v>
      </c>
      <c r="E138" s="173">
        <v>1833</v>
      </c>
      <c r="F138" s="173">
        <v>2563</v>
      </c>
      <c r="G138" s="173">
        <v>3319</v>
      </c>
      <c r="H138" s="173">
        <v>4128</v>
      </c>
      <c r="I138" s="173">
        <v>5681</v>
      </c>
      <c r="J138" s="173">
        <v>6688</v>
      </c>
      <c r="K138" s="173">
        <v>7798</v>
      </c>
      <c r="L138" s="173">
        <v>8929</v>
      </c>
      <c r="M138" s="173">
        <v>11251</v>
      </c>
      <c r="N138" s="173">
        <v>16852</v>
      </c>
      <c r="O138" s="173">
        <v>22903</v>
      </c>
      <c r="R138" s="2"/>
      <c r="S138" s="2"/>
      <c r="U138" s="37" t="s">
        <v>232</v>
      </c>
      <c r="V138" s="38">
        <f t="shared" si="3"/>
        <v>2254</v>
      </c>
      <c r="W138" s="100"/>
      <c r="Y138" s="40">
        <f>IF('Cover Page'!$E$31 = 3, ROUND(V138,0),IF('Cover Page'!$E$31 =4, W138,"0"))</f>
        <v>2254</v>
      </c>
    </row>
    <row r="139" spans="2:39" ht="15" thickBot="1">
      <c r="B139" s="74">
        <v>8</v>
      </c>
      <c r="C139" s="173">
        <v>3097</v>
      </c>
      <c r="D139" s="173">
        <v>1605</v>
      </c>
      <c r="E139" s="173">
        <v>1928</v>
      </c>
      <c r="F139" s="173">
        <v>2695</v>
      </c>
      <c r="G139" s="173">
        <v>3493</v>
      </c>
      <c r="H139" s="173">
        <v>4343</v>
      </c>
      <c r="I139" s="173">
        <v>5955</v>
      </c>
      <c r="J139" s="173">
        <v>7010</v>
      </c>
      <c r="K139" s="173">
        <v>8166</v>
      </c>
      <c r="L139" s="173">
        <v>9351</v>
      </c>
      <c r="M139" s="173">
        <v>11774</v>
      </c>
      <c r="N139" s="173">
        <v>17604</v>
      </c>
      <c r="O139" s="173">
        <v>23925</v>
      </c>
      <c r="R139" s="2"/>
      <c r="S139" s="2"/>
      <c r="U139" s="37" t="s">
        <v>233</v>
      </c>
      <c r="V139" s="38">
        <f t="shared" si="3"/>
        <v>2352</v>
      </c>
      <c r="W139" s="100"/>
      <c r="Y139" s="40">
        <f>IF('Cover Page'!$E$31 = 3, ROUND(V139,0),IF('Cover Page'!$E$31 =4, W139,"0"))</f>
        <v>2352</v>
      </c>
    </row>
    <row r="140" spans="2:39" ht="15" thickBot="1">
      <c r="B140" s="74">
        <v>8.5</v>
      </c>
      <c r="C140" s="173">
        <v>3265</v>
      </c>
      <c r="D140" s="173">
        <v>1684</v>
      </c>
      <c r="E140" s="173">
        <v>2023</v>
      </c>
      <c r="F140" s="173">
        <v>2827</v>
      </c>
      <c r="G140" s="173">
        <v>3667</v>
      </c>
      <c r="H140" s="173">
        <v>4558</v>
      </c>
      <c r="I140" s="173">
        <v>6229</v>
      </c>
      <c r="J140" s="173">
        <v>7332</v>
      </c>
      <c r="K140" s="173">
        <v>8534</v>
      </c>
      <c r="L140" s="173">
        <v>9773</v>
      </c>
      <c r="M140" s="173">
        <v>12297</v>
      </c>
      <c r="N140" s="173">
        <v>18356</v>
      </c>
      <c r="O140" s="173">
        <v>24947</v>
      </c>
      <c r="R140" s="2"/>
      <c r="S140" s="2"/>
      <c r="U140" s="37" t="s">
        <v>234</v>
      </c>
      <c r="V140" s="38">
        <f t="shared" si="3"/>
        <v>2450</v>
      </c>
      <c r="W140" s="100"/>
      <c r="Y140" s="40">
        <f>IF('Cover Page'!$E$31 = 3, ROUND(V140,0),IF('Cover Page'!$E$31 =4, W140,"0"))</f>
        <v>2450</v>
      </c>
    </row>
    <row r="141" spans="2:39" ht="15" thickBot="1">
      <c r="B141" s="74">
        <v>9</v>
      </c>
      <c r="C141" s="173">
        <v>3433</v>
      </c>
      <c r="D141" s="173">
        <v>1763</v>
      </c>
      <c r="E141" s="173">
        <v>2118</v>
      </c>
      <c r="F141" s="173">
        <v>2959</v>
      </c>
      <c r="G141" s="173">
        <v>3841</v>
      </c>
      <c r="H141" s="173">
        <v>4773</v>
      </c>
      <c r="I141" s="173">
        <v>6503</v>
      </c>
      <c r="J141" s="173">
        <v>7654</v>
      </c>
      <c r="K141" s="173">
        <v>8902</v>
      </c>
      <c r="L141" s="173">
        <v>10195</v>
      </c>
      <c r="M141" s="173">
        <v>12820</v>
      </c>
      <c r="N141" s="173">
        <v>19108</v>
      </c>
      <c r="O141" s="173">
        <v>25969</v>
      </c>
      <c r="R141" s="2"/>
      <c r="S141" s="2"/>
      <c r="U141" s="37" t="s">
        <v>235</v>
      </c>
      <c r="V141" s="38">
        <f t="shared" si="3"/>
        <v>2548</v>
      </c>
      <c r="W141" s="100"/>
      <c r="Y141" s="40">
        <f>IF('Cover Page'!$E$31 = 3, ROUND(V141,0),IF('Cover Page'!$E$31 =4, W141,"0"))</f>
        <v>2548</v>
      </c>
    </row>
    <row r="142" spans="2:39" ht="15" thickBot="1">
      <c r="B142" s="74">
        <v>9.5</v>
      </c>
      <c r="C142" s="173">
        <v>3601</v>
      </c>
      <c r="D142" s="173">
        <v>1842</v>
      </c>
      <c r="E142" s="173">
        <v>2213</v>
      </c>
      <c r="F142" s="173">
        <v>3091</v>
      </c>
      <c r="G142" s="173">
        <v>4015</v>
      </c>
      <c r="H142" s="173">
        <v>4988</v>
      </c>
      <c r="I142" s="173">
        <v>6777</v>
      </c>
      <c r="J142" s="173">
        <v>7976</v>
      </c>
      <c r="K142" s="173">
        <v>9270</v>
      </c>
      <c r="L142" s="173">
        <v>10617</v>
      </c>
      <c r="M142" s="173">
        <v>13343</v>
      </c>
      <c r="N142" s="173">
        <v>19860</v>
      </c>
      <c r="O142" s="173">
        <v>26991</v>
      </c>
      <c r="R142" s="2"/>
      <c r="S142" s="2"/>
      <c r="U142" s="37" t="s">
        <v>236</v>
      </c>
      <c r="V142" s="38">
        <f t="shared" si="3"/>
        <v>2646</v>
      </c>
      <c r="W142" s="100"/>
      <c r="Y142" s="40">
        <f>IF('Cover Page'!$E$31 = 3, ROUND(V142,0),IF('Cover Page'!$E$31 =4, W142,"0"))</f>
        <v>2646</v>
      </c>
    </row>
    <row r="143" spans="2:39" ht="15" thickBot="1">
      <c r="B143" s="74">
        <v>10</v>
      </c>
      <c r="C143" s="173">
        <v>3769</v>
      </c>
      <c r="D143" s="173">
        <v>1921</v>
      </c>
      <c r="E143" s="173">
        <v>2308</v>
      </c>
      <c r="F143" s="173">
        <v>3223</v>
      </c>
      <c r="G143" s="173">
        <v>4189</v>
      </c>
      <c r="H143" s="173">
        <v>5203</v>
      </c>
      <c r="I143" s="173">
        <v>7051</v>
      </c>
      <c r="J143" s="173">
        <v>8298</v>
      </c>
      <c r="K143" s="173">
        <v>9638</v>
      </c>
      <c r="L143" s="173">
        <v>11039</v>
      </c>
      <c r="M143" s="173">
        <v>13866</v>
      </c>
      <c r="N143" s="173">
        <v>20612</v>
      </c>
      <c r="O143" s="173">
        <v>28013</v>
      </c>
      <c r="R143" s="2"/>
      <c r="S143" s="2"/>
      <c r="U143" s="37" t="s">
        <v>237</v>
      </c>
      <c r="V143" s="38">
        <f t="shared" si="3"/>
        <v>2744</v>
      </c>
      <c r="W143" s="100"/>
      <c r="Y143" s="40">
        <f>IF('Cover Page'!$E$31 = 3, ROUND(V143,0),IF('Cover Page'!$E$31 =4, W143,"0"))</f>
        <v>2744</v>
      </c>
    </row>
    <row r="144" spans="2:39" ht="15" thickBot="1">
      <c r="B144" s="74">
        <v>10.5</v>
      </c>
      <c r="C144" s="173">
        <v>3937</v>
      </c>
      <c r="D144" s="173">
        <v>2000</v>
      </c>
      <c r="E144" s="173">
        <v>2403</v>
      </c>
      <c r="F144" s="173">
        <v>3355</v>
      </c>
      <c r="G144" s="173">
        <v>4363</v>
      </c>
      <c r="H144" s="173">
        <v>5418</v>
      </c>
      <c r="I144" s="173">
        <v>7325</v>
      </c>
      <c r="J144" s="173">
        <v>8620</v>
      </c>
      <c r="K144" s="173">
        <v>10006</v>
      </c>
      <c r="L144" s="173">
        <v>11461</v>
      </c>
      <c r="M144" s="173">
        <v>14389</v>
      </c>
      <c r="N144" s="173">
        <v>21364</v>
      </c>
      <c r="O144" s="173">
        <v>29035</v>
      </c>
      <c r="R144" s="2"/>
      <c r="S144" s="2"/>
      <c r="U144" s="37" t="s">
        <v>238</v>
      </c>
      <c r="V144" s="38">
        <f t="shared" si="3"/>
        <v>2842</v>
      </c>
      <c r="W144" s="100"/>
      <c r="Y144" s="40">
        <f>IF('Cover Page'!$E$31 = 3, ROUND(V144,0),IF('Cover Page'!$E$31 =4, W144,"0"))</f>
        <v>2842</v>
      </c>
    </row>
    <row r="145" spans="2:25" ht="15" thickBot="1">
      <c r="B145" s="74">
        <v>11</v>
      </c>
      <c r="C145" s="173">
        <v>4105</v>
      </c>
      <c r="D145" s="173">
        <v>2079</v>
      </c>
      <c r="E145" s="173">
        <v>2498</v>
      </c>
      <c r="F145" s="173">
        <v>3487</v>
      </c>
      <c r="G145" s="173">
        <v>4537</v>
      </c>
      <c r="H145" s="173">
        <v>5633</v>
      </c>
      <c r="I145" s="173">
        <v>7599</v>
      </c>
      <c r="J145" s="173">
        <v>8942</v>
      </c>
      <c r="K145" s="173">
        <v>10374</v>
      </c>
      <c r="L145" s="173">
        <v>11883</v>
      </c>
      <c r="M145" s="173">
        <v>14912</v>
      </c>
      <c r="N145" s="173">
        <v>22116</v>
      </c>
      <c r="O145" s="173">
        <v>30057</v>
      </c>
      <c r="R145" s="2"/>
      <c r="S145" s="2"/>
      <c r="U145" s="37" t="s">
        <v>239</v>
      </c>
      <c r="V145" s="38">
        <f t="shared" si="3"/>
        <v>2940</v>
      </c>
      <c r="W145" s="100"/>
      <c r="Y145" s="40">
        <f>IF('Cover Page'!$E$31 = 3, ROUND(V145,0),IF('Cover Page'!$E$31 =4, W145,"0"))</f>
        <v>2940</v>
      </c>
    </row>
    <row r="146" spans="2:25" ht="15" thickBot="1">
      <c r="B146" s="74">
        <v>11.5</v>
      </c>
      <c r="C146" s="173">
        <v>4273</v>
      </c>
      <c r="D146" s="173">
        <v>2158</v>
      </c>
      <c r="E146" s="173">
        <v>2593</v>
      </c>
      <c r="F146" s="173">
        <v>3619</v>
      </c>
      <c r="G146" s="173">
        <v>4711</v>
      </c>
      <c r="H146" s="173">
        <v>5848</v>
      </c>
      <c r="I146" s="173">
        <v>7873</v>
      </c>
      <c r="J146" s="173">
        <v>9264</v>
      </c>
      <c r="K146" s="173">
        <v>10742</v>
      </c>
      <c r="L146" s="173">
        <v>12305</v>
      </c>
      <c r="M146" s="173">
        <v>15435</v>
      </c>
      <c r="N146" s="173">
        <v>22868</v>
      </c>
      <c r="O146" s="173">
        <v>31079</v>
      </c>
      <c r="R146" s="2"/>
      <c r="S146" s="2"/>
      <c r="U146" s="37" t="s">
        <v>240</v>
      </c>
      <c r="V146" s="38">
        <f t="shared" si="3"/>
        <v>3038</v>
      </c>
      <c r="W146" s="100"/>
      <c r="Y146" s="40">
        <f>IF('Cover Page'!$E$31 = 3, ROUND(V146,0),IF('Cover Page'!$E$31 =4, W146,"0"))</f>
        <v>3038</v>
      </c>
    </row>
    <row r="147" spans="2:25" ht="15" thickBot="1">
      <c r="B147" s="74">
        <v>12</v>
      </c>
      <c r="C147" s="173">
        <v>4441</v>
      </c>
      <c r="D147" s="173">
        <v>2237</v>
      </c>
      <c r="E147" s="173">
        <v>2688</v>
      </c>
      <c r="F147" s="173">
        <v>3751</v>
      </c>
      <c r="G147" s="173">
        <v>4885</v>
      </c>
      <c r="H147" s="173">
        <v>6063</v>
      </c>
      <c r="I147" s="173">
        <v>8147</v>
      </c>
      <c r="J147" s="173">
        <v>9586</v>
      </c>
      <c r="K147" s="173">
        <v>11110</v>
      </c>
      <c r="L147" s="173">
        <v>12727</v>
      </c>
      <c r="M147" s="173">
        <v>15958</v>
      </c>
      <c r="N147" s="173">
        <v>23620</v>
      </c>
      <c r="O147" s="173">
        <v>32101</v>
      </c>
      <c r="R147" s="2"/>
      <c r="S147" s="2"/>
      <c r="U147" s="37" t="s">
        <v>241</v>
      </c>
      <c r="V147" s="38">
        <f t="shared" si="3"/>
        <v>3136</v>
      </c>
      <c r="W147" s="100"/>
      <c r="Y147" s="40">
        <f>IF('Cover Page'!$E$31 = 3, ROUND(V147,0),IF('Cover Page'!$E$31 =4, W147,"0"))</f>
        <v>3136</v>
      </c>
    </row>
    <row r="148" spans="2:25" ht="15" thickBot="1">
      <c r="B148" s="74">
        <v>12.5</v>
      </c>
      <c r="C148" s="173">
        <v>4609</v>
      </c>
      <c r="D148" s="173">
        <v>2316</v>
      </c>
      <c r="E148" s="173">
        <v>2783</v>
      </c>
      <c r="F148" s="173">
        <v>3883</v>
      </c>
      <c r="G148" s="173">
        <v>5059</v>
      </c>
      <c r="H148" s="173">
        <v>6278</v>
      </c>
      <c r="I148" s="173">
        <v>8421</v>
      </c>
      <c r="J148" s="173">
        <v>9908</v>
      </c>
      <c r="K148" s="173">
        <v>11478</v>
      </c>
      <c r="L148" s="173">
        <v>13149</v>
      </c>
      <c r="M148" s="173">
        <v>16481</v>
      </c>
      <c r="N148" s="173">
        <v>24372</v>
      </c>
      <c r="O148" s="173">
        <v>33123</v>
      </c>
      <c r="R148" s="2"/>
      <c r="S148" s="2"/>
      <c r="U148" s="37" t="s">
        <v>242</v>
      </c>
      <c r="V148" s="38">
        <f t="shared" si="3"/>
        <v>3234</v>
      </c>
      <c r="W148" s="100"/>
      <c r="Y148" s="40">
        <f>IF('Cover Page'!$E$31 = 3, ROUND(V148,0),IF('Cover Page'!$E$31 =4, W148,"0"))</f>
        <v>3234</v>
      </c>
    </row>
    <row r="149" spans="2:25" ht="15" thickBot="1">
      <c r="B149" s="74">
        <v>13</v>
      </c>
      <c r="C149" s="173">
        <v>4777</v>
      </c>
      <c r="D149" s="173">
        <v>2395</v>
      </c>
      <c r="E149" s="173">
        <v>2878</v>
      </c>
      <c r="F149" s="173">
        <v>4015</v>
      </c>
      <c r="G149" s="173">
        <v>5233</v>
      </c>
      <c r="H149" s="173">
        <v>6493</v>
      </c>
      <c r="I149" s="173">
        <v>8695</v>
      </c>
      <c r="J149" s="173">
        <v>10230</v>
      </c>
      <c r="K149" s="173">
        <v>11846</v>
      </c>
      <c r="L149" s="173">
        <v>13571</v>
      </c>
      <c r="M149" s="173">
        <v>17004</v>
      </c>
      <c r="N149" s="173">
        <v>25124</v>
      </c>
      <c r="O149" s="173">
        <v>34145</v>
      </c>
      <c r="R149" s="2"/>
      <c r="S149" s="2"/>
      <c r="U149" s="37" t="s">
        <v>243</v>
      </c>
      <c r="V149" s="38">
        <f t="shared" si="3"/>
        <v>3332</v>
      </c>
      <c r="W149" s="100"/>
      <c r="Y149" s="40">
        <f>IF('Cover Page'!$E$31 = 3, ROUND(V149,0),IF('Cover Page'!$E$31 =4, W149,"0"))</f>
        <v>3332</v>
      </c>
    </row>
    <row r="150" spans="2:25" ht="15" thickBot="1">
      <c r="B150" s="74">
        <v>13.5</v>
      </c>
      <c r="C150" s="173">
        <v>4945</v>
      </c>
      <c r="D150" s="173">
        <v>2474</v>
      </c>
      <c r="E150" s="173">
        <v>2973</v>
      </c>
      <c r="F150" s="173">
        <v>4147</v>
      </c>
      <c r="G150" s="173">
        <v>5407</v>
      </c>
      <c r="H150" s="173">
        <v>6708</v>
      </c>
      <c r="I150" s="173">
        <v>8969</v>
      </c>
      <c r="J150" s="173">
        <v>10552</v>
      </c>
      <c r="K150" s="173">
        <v>12214</v>
      </c>
      <c r="L150" s="173">
        <v>13993</v>
      </c>
      <c r="M150" s="173">
        <v>17527</v>
      </c>
      <c r="N150" s="173">
        <v>25876</v>
      </c>
      <c r="O150" s="173">
        <v>35167</v>
      </c>
      <c r="R150" s="2"/>
      <c r="S150" s="2"/>
      <c r="U150" s="37" t="s">
        <v>244</v>
      </c>
      <c r="V150" s="38">
        <f t="shared" si="3"/>
        <v>3430</v>
      </c>
      <c r="W150" s="100"/>
      <c r="Y150" s="40">
        <f>IF('Cover Page'!$E$31 = 3, ROUND(V150,0),IF('Cover Page'!$E$31 =4, W150,"0"))</f>
        <v>3430</v>
      </c>
    </row>
    <row r="151" spans="2:25" ht="15" thickBot="1">
      <c r="B151" s="74">
        <v>14</v>
      </c>
      <c r="C151" s="173">
        <v>5113</v>
      </c>
      <c r="D151" s="173">
        <v>2553</v>
      </c>
      <c r="E151" s="173">
        <v>3068</v>
      </c>
      <c r="F151" s="173">
        <v>4279</v>
      </c>
      <c r="G151" s="173">
        <v>5581</v>
      </c>
      <c r="H151" s="173">
        <v>6923</v>
      </c>
      <c r="I151" s="173">
        <v>9243</v>
      </c>
      <c r="J151" s="173">
        <v>10874</v>
      </c>
      <c r="K151" s="173">
        <v>12582</v>
      </c>
      <c r="L151" s="173">
        <v>14415</v>
      </c>
      <c r="M151" s="173">
        <v>18050</v>
      </c>
      <c r="N151" s="173">
        <v>26628</v>
      </c>
      <c r="O151" s="173">
        <v>36189</v>
      </c>
      <c r="R151" s="2"/>
      <c r="S151" s="2"/>
      <c r="U151" s="35" t="s">
        <v>245</v>
      </c>
      <c r="V151" s="38">
        <f>Z$4*Z$5*$T12</f>
        <v>224.84400000000002</v>
      </c>
      <c r="W151" s="100"/>
      <c r="Y151" s="40">
        <f>IF('Cover Page'!$E$31 = 3, ROUND(V151,0),IF('Cover Page'!$E$31 =4, W151,"0"))</f>
        <v>225</v>
      </c>
    </row>
    <row r="152" spans="2:25" ht="15" thickBot="1">
      <c r="B152" s="74">
        <v>14.5</v>
      </c>
      <c r="C152" s="173">
        <v>5281</v>
      </c>
      <c r="D152" s="173">
        <v>2632</v>
      </c>
      <c r="E152" s="173">
        <v>3163</v>
      </c>
      <c r="F152" s="173">
        <v>4411</v>
      </c>
      <c r="G152" s="173">
        <v>5755</v>
      </c>
      <c r="H152" s="173">
        <v>7138</v>
      </c>
      <c r="I152" s="173">
        <v>9517</v>
      </c>
      <c r="J152" s="173">
        <v>11196</v>
      </c>
      <c r="K152" s="173">
        <v>12950</v>
      </c>
      <c r="L152" s="173">
        <v>14837</v>
      </c>
      <c r="M152" s="173">
        <v>18573</v>
      </c>
      <c r="N152" s="173">
        <v>27380</v>
      </c>
      <c r="O152" s="173">
        <v>37211</v>
      </c>
      <c r="R152" s="2"/>
      <c r="S152" s="2"/>
      <c r="U152" s="37" t="s">
        <v>246</v>
      </c>
      <c r="V152" s="38">
        <f t="shared" ref="V152:V185" si="4">Z$4*Z$5*$T12</f>
        <v>224.84400000000002</v>
      </c>
      <c r="W152" s="100"/>
      <c r="Y152" s="40">
        <f>IF('Cover Page'!$E$31 = 3, ROUND(V152,0),IF('Cover Page'!$E$31 =4, W152,"0"))</f>
        <v>225</v>
      </c>
    </row>
    <row r="153" spans="2:25" ht="15" thickBot="1">
      <c r="B153" s="74">
        <v>15</v>
      </c>
      <c r="C153" s="173">
        <v>5449</v>
      </c>
      <c r="D153" s="173">
        <v>2711</v>
      </c>
      <c r="E153" s="173">
        <v>3258</v>
      </c>
      <c r="F153" s="173">
        <v>4543</v>
      </c>
      <c r="G153" s="173">
        <v>5929</v>
      </c>
      <c r="H153" s="173">
        <v>7353</v>
      </c>
      <c r="I153" s="173">
        <v>9791</v>
      </c>
      <c r="J153" s="173">
        <v>11518</v>
      </c>
      <c r="K153" s="173">
        <v>13318</v>
      </c>
      <c r="L153" s="173">
        <v>15259</v>
      </c>
      <c r="M153" s="173">
        <v>19096</v>
      </c>
      <c r="N153" s="173">
        <v>28132</v>
      </c>
      <c r="O153" s="173">
        <v>38233</v>
      </c>
      <c r="R153" s="2"/>
      <c r="S153" s="2"/>
      <c r="U153" s="37" t="s">
        <v>247</v>
      </c>
      <c r="V153" s="38">
        <f t="shared" si="4"/>
        <v>337.26600000000002</v>
      </c>
      <c r="W153" s="100"/>
      <c r="Y153" s="40">
        <f>IF('Cover Page'!$E$31 = 3, ROUND(V153,0),IF('Cover Page'!$E$31 =4, W153,"0"))</f>
        <v>337</v>
      </c>
    </row>
    <row r="154" spans="2:25" ht="15" thickBot="1">
      <c r="B154" s="74">
        <v>15.5</v>
      </c>
      <c r="C154" s="173">
        <v>5617</v>
      </c>
      <c r="D154" s="173">
        <v>2790</v>
      </c>
      <c r="E154" s="173">
        <v>3353</v>
      </c>
      <c r="F154" s="173">
        <v>4675</v>
      </c>
      <c r="G154" s="173">
        <v>6103</v>
      </c>
      <c r="H154" s="173">
        <v>7568</v>
      </c>
      <c r="I154" s="173">
        <v>10065</v>
      </c>
      <c r="J154" s="173">
        <v>11840</v>
      </c>
      <c r="K154" s="173">
        <v>13686</v>
      </c>
      <c r="L154" s="173">
        <v>15681</v>
      </c>
      <c r="M154" s="173">
        <v>19619</v>
      </c>
      <c r="N154" s="173">
        <v>28884</v>
      </c>
      <c r="O154" s="173">
        <v>39255</v>
      </c>
      <c r="R154" s="2"/>
      <c r="S154" s="2"/>
      <c r="U154" s="37" t="s">
        <v>248</v>
      </c>
      <c r="V154" s="38">
        <f t="shared" si="4"/>
        <v>449.68800000000005</v>
      </c>
      <c r="W154" s="100"/>
      <c r="Y154" s="40">
        <f>IF('Cover Page'!$E$31 = 3, ROUND(V154,0),IF('Cover Page'!$E$31 =4, W154,"0"))</f>
        <v>450</v>
      </c>
    </row>
    <row r="155" spans="2:25" ht="15" thickBot="1">
      <c r="B155" s="74">
        <v>16</v>
      </c>
      <c r="C155" s="173">
        <v>5785</v>
      </c>
      <c r="D155" s="173">
        <v>2869</v>
      </c>
      <c r="E155" s="173">
        <v>3448</v>
      </c>
      <c r="F155" s="173">
        <v>4807</v>
      </c>
      <c r="G155" s="173">
        <v>6277</v>
      </c>
      <c r="H155" s="173">
        <v>7783</v>
      </c>
      <c r="I155" s="173">
        <v>10339</v>
      </c>
      <c r="J155" s="173">
        <v>12162</v>
      </c>
      <c r="K155" s="173">
        <v>14054</v>
      </c>
      <c r="L155" s="173">
        <v>16103</v>
      </c>
      <c r="M155" s="173">
        <v>20142</v>
      </c>
      <c r="N155" s="173">
        <v>29636</v>
      </c>
      <c r="O155" s="173">
        <v>40277</v>
      </c>
      <c r="R155" s="2"/>
      <c r="S155" s="2"/>
      <c r="U155" s="37" t="s">
        <v>249</v>
      </c>
      <c r="V155" s="38">
        <f t="shared" si="4"/>
        <v>562.11</v>
      </c>
      <c r="W155" s="100"/>
      <c r="Y155" s="40">
        <f>IF('Cover Page'!$E$31 = 3, ROUND(V155,0),IF('Cover Page'!$E$31 =4, W155,"0"))</f>
        <v>562</v>
      </c>
    </row>
    <row r="156" spans="2:25" ht="15" thickBot="1">
      <c r="B156" s="74">
        <v>16.5</v>
      </c>
      <c r="C156" s="173">
        <v>5953</v>
      </c>
      <c r="D156" s="173">
        <v>2948</v>
      </c>
      <c r="E156" s="173">
        <v>3543</v>
      </c>
      <c r="F156" s="173">
        <v>4939</v>
      </c>
      <c r="G156" s="173">
        <v>6451</v>
      </c>
      <c r="H156" s="173">
        <v>7998</v>
      </c>
      <c r="I156" s="173">
        <v>10613</v>
      </c>
      <c r="J156" s="173">
        <v>12484</v>
      </c>
      <c r="K156" s="173">
        <v>14422</v>
      </c>
      <c r="L156" s="173">
        <v>16525</v>
      </c>
      <c r="M156" s="173">
        <v>20665</v>
      </c>
      <c r="N156" s="173">
        <v>30388</v>
      </c>
      <c r="O156" s="173">
        <v>41299</v>
      </c>
      <c r="R156" s="2"/>
      <c r="S156" s="2"/>
      <c r="U156" s="37" t="s">
        <v>250</v>
      </c>
      <c r="V156" s="38">
        <f t="shared" si="4"/>
        <v>674.53200000000004</v>
      </c>
      <c r="W156" s="100"/>
      <c r="Y156" s="40">
        <f>IF('Cover Page'!$E$31 = 3, ROUND(V156,0),IF('Cover Page'!$E$31 =4, W156,"0"))</f>
        <v>675</v>
      </c>
    </row>
    <row r="157" spans="2:25" ht="15" thickBot="1">
      <c r="B157" s="74">
        <v>17</v>
      </c>
      <c r="C157" s="173">
        <v>6121</v>
      </c>
      <c r="D157" s="173">
        <v>3027</v>
      </c>
      <c r="E157" s="173">
        <v>3638</v>
      </c>
      <c r="F157" s="173">
        <v>5071</v>
      </c>
      <c r="G157" s="173">
        <v>6625</v>
      </c>
      <c r="H157" s="173">
        <v>8213</v>
      </c>
      <c r="I157" s="173">
        <v>10887</v>
      </c>
      <c r="J157" s="173">
        <v>12806</v>
      </c>
      <c r="K157" s="173">
        <v>14790</v>
      </c>
      <c r="L157" s="173">
        <v>16947</v>
      </c>
      <c r="M157" s="173">
        <v>21188</v>
      </c>
      <c r="N157" s="173">
        <v>31140</v>
      </c>
      <c r="O157" s="173">
        <v>42321</v>
      </c>
      <c r="R157" s="2"/>
      <c r="S157" s="2"/>
      <c r="U157" s="37" t="s">
        <v>251</v>
      </c>
      <c r="V157" s="38">
        <f t="shared" si="4"/>
        <v>786.95400000000006</v>
      </c>
      <c r="W157" s="100"/>
      <c r="Y157" s="40">
        <f>IF('Cover Page'!$E$31 = 3, ROUND(V157,0),IF('Cover Page'!$E$31 =4, W157,"0"))</f>
        <v>787</v>
      </c>
    </row>
    <row r="158" spans="2:25" ht="15" thickBot="1">
      <c r="B158" s="75">
        <v>17.5</v>
      </c>
      <c r="C158" s="173">
        <v>6289</v>
      </c>
      <c r="D158" s="173">
        <v>3106</v>
      </c>
      <c r="E158" s="173">
        <v>3733</v>
      </c>
      <c r="F158" s="173">
        <v>5203</v>
      </c>
      <c r="G158" s="173">
        <v>6799</v>
      </c>
      <c r="H158" s="173">
        <v>8428</v>
      </c>
      <c r="I158" s="173">
        <v>11161</v>
      </c>
      <c r="J158" s="173">
        <v>13128</v>
      </c>
      <c r="K158" s="173">
        <v>15158</v>
      </c>
      <c r="L158" s="173">
        <v>17369</v>
      </c>
      <c r="M158" s="173">
        <v>21711</v>
      </c>
      <c r="N158" s="173">
        <v>31892</v>
      </c>
      <c r="O158" s="173">
        <v>43343</v>
      </c>
      <c r="R158" s="2"/>
      <c r="S158" s="2"/>
      <c r="U158" s="37" t="s">
        <v>252</v>
      </c>
      <c r="V158" s="38">
        <f t="shared" si="4"/>
        <v>899.37600000000009</v>
      </c>
      <c r="W158" s="100"/>
      <c r="Y158" s="40">
        <f>IF('Cover Page'!$E$31 = 3, ROUND(V158,0),IF('Cover Page'!$E$31 =4, W158,"0"))</f>
        <v>899</v>
      </c>
    </row>
    <row r="159" spans="2:25" ht="15" thickBot="1">
      <c r="R159" s="2"/>
      <c r="S159" s="2"/>
      <c r="U159" s="37" t="s">
        <v>253</v>
      </c>
      <c r="V159" s="38">
        <f t="shared" si="4"/>
        <v>1011.7980000000001</v>
      </c>
      <c r="W159" s="100"/>
      <c r="Y159" s="40">
        <f>IF('Cover Page'!$E$31 = 3, ROUND(V159,0),IF('Cover Page'!$E$31 =4, W159,"0"))</f>
        <v>1012</v>
      </c>
    </row>
    <row r="160" spans="2:25" ht="15" thickBot="1">
      <c r="R160" s="2"/>
      <c r="S160" s="2"/>
      <c r="U160" s="37" t="s">
        <v>254</v>
      </c>
      <c r="V160" s="38">
        <f t="shared" si="4"/>
        <v>1124.22</v>
      </c>
      <c r="W160" s="100"/>
      <c r="Y160" s="40">
        <f>IF('Cover Page'!$E$31 = 3, ROUND(V160,0),IF('Cover Page'!$E$31 =4, W160,"0"))</f>
        <v>1124</v>
      </c>
    </row>
    <row r="161" spans="2:25" ht="18.600000000000001" thickBot="1">
      <c r="B161" s="22" t="s">
        <v>95</v>
      </c>
      <c r="C161" s="23"/>
      <c r="F161" s="231"/>
      <c r="G161" s="231"/>
      <c r="H161" s="231"/>
      <c r="I161" s="231"/>
      <c r="J161" s="65">
        <v>46054</v>
      </c>
      <c r="R161" s="2"/>
      <c r="S161" s="2"/>
      <c r="U161" s="37" t="s">
        <v>255</v>
      </c>
      <c r="V161" s="38">
        <f t="shared" si="4"/>
        <v>1236.6420000000001</v>
      </c>
      <c r="W161" s="100"/>
      <c r="Y161" s="40">
        <f>IF('Cover Page'!$E$31 = 3, ROUND(V161,0),IF('Cover Page'!$E$31 =4, W161,"0"))</f>
        <v>1237</v>
      </c>
    </row>
    <row r="162" spans="2:25" ht="18.600000000000001" thickBot="1">
      <c r="B162" s="20" t="s">
        <v>78</v>
      </c>
      <c r="R162" s="2"/>
      <c r="S162" s="2"/>
      <c r="U162" s="37" t="s">
        <v>256</v>
      </c>
      <c r="V162" s="38">
        <f t="shared" si="4"/>
        <v>1349.0640000000001</v>
      </c>
      <c r="W162" s="100"/>
      <c r="Y162" s="40">
        <f>IF('Cover Page'!$E$31 = 3, ROUND(V162,0),IF('Cover Page'!$E$31 =4, W162,"0"))</f>
        <v>1349</v>
      </c>
    </row>
    <row r="163" spans="2:25" ht="15" thickBot="1">
      <c r="B163" s="187" t="s">
        <v>79</v>
      </c>
      <c r="C163" s="188" t="s">
        <v>80</v>
      </c>
      <c r="D163" s="189" t="s">
        <v>81</v>
      </c>
      <c r="E163" s="189" t="s">
        <v>82</v>
      </c>
      <c r="F163" s="189" t="s">
        <v>83</v>
      </c>
      <c r="G163" s="189" t="s">
        <v>84</v>
      </c>
      <c r="H163" s="189" t="s">
        <v>85</v>
      </c>
      <c r="I163" s="189" t="s">
        <v>86</v>
      </c>
      <c r="J163" s="189" t="s">
        <v>87</v>
      </c>
      <c r="K163" s="189" t="s">
        <v>88</v>
      </c>
      <c r="L163" s="189" t="s">
        <v>89</v>
      </c>
      <c r="M163" s="189" t="s">
        <v>90</v>
      </c>
      <c r="N163" s="189" t="s">
        <v>91</v>
      </c>
      <c r="O163" s="199" t="s">
        <v>92</v>
      </c>
      <c r="R163" s="2"/>
      <c r="S163" s="2"/>
      <c r="U163" s="37" t="s">
        <v>257</v>
      </c>
      <c r="V163" s="38">
        <f t="shared" si="4"/>
        <v>1461.4860000000001</v>
      </c>
      <c r="W163" s="100"/>
      <c r="Y163" s="40">
        <f>IF('Cover Page'!$E$31 = 3, ROUND(V163,0),IF('Cover Page'!$E$31 =4, W163,"0"))</f>
        <v>1461</v>
      </c>
    </row>
    <row r="164" spans="2:25" ht="15" thickBot="1">
      <c r="B164" s="183">
        <v>0.5</v>
      </c>
      <c r="C164" s="200">
        <v>751</v>
      </c>
      <c r="D164" s="200">
        <v>581</v>
      </c>
      <c r="E164" s="200">
        <v>710</v>
      </c>
      <c r="F164" s="200">
        <v>1034</v>
      </c>
      <c r="G164" s="200">
        <v>1314</v>
      </c>
      <c r="H164" s="200">
        <v>1720</v>
      </c>
      <c r="I164" s="200">
        <v>2689</v>
      </c>
      <c r="J164" s="200">
        <v>3182</v>
      </c>
      <c r="K164" s="200">
        <v>3775</v>
      </c>
      <c r="L164" s="200">
        <v>4396</v>
      </c>
      <c r="M164" s="200">
        <v>5566</v>
      </c>
      <c r="N164" s="200">
        <v>8868</v>
      </c>
      <c r="O164" s="200">
        <v>12447</v>
      </c>
      <c r="R164" s="2"/>
      <c r="S164" s="2"/>
      <c r="U164" s="37" t="s">
        <v>258</v>
      </c>
      <c r="V164" s="38">
        <f t="shared" si="4"/>
        <v>1573.9080000000001</v>
      </c>
      <c r="W164" s="100"/>
      <c r="Y164" s="40">
        <f>IF('Cover Page'!$E$31 = 3, ROUND(V164,0),IF('Cover Page'!$E$31 =4, W164,"0"))</f>
        <v>1574</v>
      </c>
    </row>
    <row r="165" spans="2:25" ht="15" thickBot="1">
      <c r="B165" s="74">
        <v>1</v>
      </c>
      <c r="C165" s="174">
        <v>751</v>
      </c>
      <c r="D165" s="174">
        <v>581</v>
      </c>
      <c r="E165" s="174">
        <v>710</v>
      </c>
      <c r="F165" s="174">
        <v>1034</v>
      </c>
      <c r="G165" s="174">
        <v>1314</v>
      </c>
      <c r="H165" s="174">
        <v>1720</v>
      </c>
      <c r="I165" s="174">
        <v>2689</v>
      </c>
      <c r="J165" s="174">
        <v>3182</v>
      </c>
      <c r="K165" s="174">
        <v>3775</v>
      </c>
      <c r="L165" s="174">
        <v>4396</v>
      </c>
      <c r="M165" s="174">
        <v>5566</v>
      </c>
      <c r="N165" s="174">
        <v>8868</v>
      </c>
      <c r="O165" s="174">
        <v>12447</v>
      </c>
      <c r="R165" s="2"/>
      <c r="S165" s="2"/>
      <c r="U165" s="37" t="s">
        <v>259</v>
      </c>
      <c r="V165" s="38">
        <f t="shared" si="4"/>
        <v>1686.3300000000002</v>
      </c>
      <c r="W165" s="100"/>
      <c r="Y165" s="40">
        <f>IF('Cover Page'!$E$31 = 3, ROUND(V165,0),IF('Cover Page'!$E$31 =4, W165,"0"))</f>
        <v>1686</v>
      </c>
    </row>
    <row r="166" spans="2:25" ht="15" thickBot="1">
      <c r="B166" s="74">
        <v>1.5</v>
      </c>
      <c r="C166" s="174">
        <v>919</v>
      </c>
      <c r="D166" s="174">
        <v>660</v>
      </c>
      <c r="E166" s="174">
        <v>805</v>
      </c>
      <c r="F166" s="174">
        <v>1166</v>
      </c>
      <c r="G166" s="174">
        <v>1488</v>
      </c>
      <c r="H166" s="174">
        <v>1935</v>
      </c>
      <c r="I166" s="174">
        <v>2963</v>
      </c>
      <c r="J166" s="174">
        <v>3504</v>
      </c>
      <c r="K166" s="174">
        <v>4143</v>
      </c>
      <c r="L166" s="174">
        <v>4818</v>
      </c>
      <c r="M166" s="174">
        <v>6089</v>
      </c>
      <c r="N166" s="174">
        <v>9620</v>
      </c>
      <c r="O166" s="174">
        <v>13469</v>
      </c>
      <c r="R166" s="2"/>
      <c r="S166" s="2"/>
      <c r="U166" s="37" t="s">
        <v>260</v>
      </c>
      <c r="V166" s="38">
        <f t="shared" si="4"/>
        <v>1798.7520000000002</v>
      </c>
      <c r="W166" s="100"/>
      <c r="Y166" s="40">
        <f>IF('Cover Page'!$E$31 = 3, ROUND(V166,0),IF('Cover Page'!$E$31 =4, W166,"0"))</f>
        <v>1799</v>
      </c>
    </row>
    <row r="167" spans="2:25" ht="15" thickBot="1">
      <c r="B167" s="74">
        <v>2</v>
      </c>
      <c r="C167" s="174">
        <v>1087</v>
      </c>
      <c r="D167" s="174">
        <v>739</v>
      </c>
      <c r="E167" s="174">
        <v>900</v>
      </c>
      <c r="F167" s="174">
        <v>1298</v>
      </c>
      <c r="G167" s="174">
        <v>1662</v>
      </c>
      <c r="H167" s="174">
        <v>2150</v>
      </c>
      <c r="I167" s="174">
        <v>3237</v>
      </c>
      <c r="J167" s="174">
        <v>3826</v>
      </c>
      <c r="K167" s="174">
        <v>4511</v>
      </c>
      <c r="L167" s="174">
        <v>5240</v>
      </c>
      <c r="M167" s="174">
        <v>6612</v>
      </c>
      <c r="N167" s="174">
        <v>10372</v>
      </c>
      <c r="O167" s="174">
        <v>14491</v>
      </c>
      <c r="R167" s="2"/>
      <c r="S167" s="2"/>
      <c r="U167" s="37" t="s">
        <v>261</v>
      </c>
      <c r="V167" s="38">
        <f t="shared" si="4"/>
        <v>1911.1740000000002</v>
      </c>
      <c r="W167" s="100"/>
      <c r="Y167" s="40">
        <f>IF('Cover Page'!$E$31 = 3, ROUND(V167,0),IF('Cover Page'!$E$31 =4, W167,"0"))</f>
        <v>1911</v>
      </c>
    </row>
    <row r="168" spans="2:25" ht="15" thickBot="1">
      <c r="B168" s="74">
        <v>2.5</v>
      </c>
      <c r="C168" s="174">
        <v>1255</v>
      </c>
      <c r="D168" s="174">
        <v>818</v>
      </c>
      <c r="E168" s="174">
        <v>995</v>
      </c>
      <c r="F168" s="174">
        <v>1430</v>
      </c>
      <c r="G168" s="174">
        <v>1836</v>
      </c>
      <c r="H168" s="174">
        <v>2365</v>
      </c>
      <c r="I168" s="174">
        <v>3511</v>
      </c>
      <c r="J168" s="174">
        <v>4148</v>
      </c>
      <c r="K168" s="174">
        <v>4879</v>
      </c>
      <c r="L168" s="174">
        <v>5662</v>
      </c>
      <c r="M168" s="174">
        <v>7135</v>
      </c>
      <c r="N168" s="174">
        <v>11124</v>
      </c>
      <c r="O168" s="174">
        <v>15513</v>
      </c>
      <c r="R168" s="2"/>
      <c r="S168" s="2"/>
      <c r="U168" s="37" t="s">
        <v>262</v>
      </c>
      <c r="V168" s="38">
        <f t="shared" si="4"/>
        <v>2023.5960000000002</v>
      </c>
      <c r="W168" s="100"/>
      <c r="Y168" s="40">
        <f>IF('Cover Page'!$E$31 = 3, ROUND(V168,0),IF('Cover Page'!$E$31 =4, W168,"0"))</f>
        <v>2024</v>
      </c>
    </row>
    <row r="169" spans="2:25" ht="15" thickBot="1">
      <c r="B169" s="74">
        <v>3</v>
      </c>
      <c r="C169" s="174">
        <v>1423</v>
      </c>
      <c r="D169" s="174">
        <v>897</v>
      </c>
      <c r="E169" s="174">
        <v>1090</v>
      </c>
      <c r="F169" s="174">
        <v>1562</v>
      </c>
      <c r="G169" s="174">
        <v>2010</v>
      </c>
      <c r="H169" s="174">
        <v>2580</v>
      </c>
      <c r="I169" s="174">
        <v>3785</v>
      </c>
      <c r="J169" s="174">
        <v>4470</v>
      </c>
      <c r="K169" s="174">
        <v>5247</v>
      </c>
      <c r="L169" s="174">
        <v>6084</v>
      </c>
      <c r="M169" s="174">
        <v>7658</v>
      </c>
      <c r="N169" s="174">
        <v>11876</v>
      </c>
      <c r="O169" s="174">
        <v>16535</v>
      </c>
      <c r="R169" s="2"/>
      <c r="S169" s="2"/>
      <c r="U169" s="37" t="s">
        <v>263</v>
      </c>
      <c r="V169" s="38">
        <f t="shared" si="4"/>
        <v>2136.018</v>
      </c>
      <c r="W169" s="100"/>
      <c r="Y169" s="40">
        <f>IF('Cover Page'!$E$31 = 3, ROUND(V169,0),IF('Cover Page'!$E$31 =4, W169,"0"))</f>
        <v>2136</v>
      </c>
    </row>
    <row r="170" spans="2:25" ht="15" thickBot="1">
      <c r="B170" s="74">
        <v>3.5</v>
      </c>
      <c r="C170" s="174">
        <v>1591</v>
      </c>
      <c r="D170" s="174">
        <v>976</v>
      </c>
      <c r="E170" s="174">
        <v>1185</v>
      </c>
      <c r="F170" s="174">
        <v>1694</v>
      </c>
      <c r="G170" s="174">
        <v>2184</v>
      </c>
      <c r="H170" s="174">
        <v>2795</v>
      </c>
      <c r="I170" s="174">
        <v>4059</v>
      </c>
      <c r="J170" s="174">
        <v>4792</v>
      </c>
      <c r="K170" s="174">
        <v>5615</v>
      </c>
      <c r="L170" s="174">
        <v>6506</v>
      </c>
      <c r="M170" s="174">
        <v>8181</v>
      </c>
      <c r="N170" s="174">
        <v>12628</v>
      </c>
      <c r="O170" s="174">
        <v>17557</v>
      </c>
      <c r="R170" s="2"/>
      <c r="S170" s="2"/>
      <c r="U170" s="37" t="s">
        <v>264</v>
      </c>
      <c r="V170" s="38">
        <f t="shared" si="4"/>
        <v>2248.44</v>
      </c>
      <c r="W170" s="100"/>
      <c r="Y170" s="40">
        <f>IF('Cover Page'!$E$31 = 3, ROUND(V170,0),IF('Cover Page'!$E$31 =4, W170,"0"))</f>
        <v>2248</v>
      </c>
    </row>
    <row r="171" spans="2:25" ht="15" thickBot="1">
      <c r="B171" s="74">
        <v>4</v>
      </c>
      <c r="C171" s="174">
        <v>1759</v>
      </c>
      <c r="D171" s="174">
        <v>1055</v>
      </c>
      <c r="E171" s="174">
        <v>1280</v>
      </c>
      <c r="F171" s="174">
        <v>1826</v>
      </c>
      <c r="G171" s="174">
        <v>2358</v>
      </c>
      <c r="H171" s="174">
        <v>3010</v>
      </c>
      <c r="I171" s="174">
        <v>4333</v>
      </c>
      <c r="J171" s="174">
        <v>5114</v>
      </c>
      <c r="K171" s="174">
        <v>5983</v>
      </c>
      <c r="L171" s="174">
        <v>6928</v>
      </c>
      <c r="M171" s="174">
        <v>8704</v>
      </c>
      <c r="N171" s="174">
        <v>13380</v>
      </c>
      <c r="O171" s="174">
        <v>18579</v>
      </c>
      <c r="R171" s="2"/>
      <c r="S171" s="2"/>
      <c r="U171" s="37" t="s">
        <v>265</v>
      </c>
      <c r="V171" s="38">
        <f t="shared" si="4"/>
        <v>2360.8620000000001</v>
      </c>
      <c r="W171" s="100"/>
      <c r="Y171" s="40">
        <f>IF('Cover Page'!$E$31 = 3, ROUND(V171,0),IF('Cover Page'!$E$31 =4, W171,"0"))</f>
        <v>2361</v>
      </c>
    </row>
    <row r="172" spans="2:25" ht="15" thickBot="1">
      <c r="B172" s="74">
        <v>4.5</v>
      </c>
      <c r="C172" s="174">
        <v>1927</v>
      </c>
      <c r="D172" s="174">
        <v>1134</v>
      </c>
      <c r="E172" s="174">
        <v>1375</v>
      </c>
      <c r="F172" s="174">
        <v>1958</v>
      </c>
      <c r="G172" s="174">
        <v>2532</v>
      </c>
      <c r="H172" s="174">
        <v>3225</v>
      </c>
      <c r="I172" s="174">
        <v>4607</v>
      </c>
      <c r="J172" s="174">
        <v>5436</v>
      </c>
      <c r="K172" s="174">
        <v>6351</v>
      </c>
      <c r="L172" s="174">
        <v>7350</v>
      </c>
      <c r="M172" s="174">
        <v>9227</v>
      </c>
      <c r="N172" s="174">
        <v>14132</v>
      </c>
      <c r="O172" s="174">
        <v>19601</v>
      </c>
      <c r="R172" s="2"/>
      <c r="S172" s="2"/>
      <c r="U172" s="37" t="s">
        <v>266</v>
      </c>
      <c r="V172" s="38">
        <f t="shared" si="4"/>
        <v>2473.2840000000001</v>
      </c>
      <c r="W172" s="100"/>
      <c r="Y172" s="40">
        <f>IF('Cover Page'!$E$31 = 3, ROUND(V172,0),IF('Cover Page'!$E$31 =4, W172,"0"))</f>
        <v>2473</v>
      </c>
    </row>
    <row r="173" spans="2:25" ht="15" thickBot="1">
      <c r="B173" s="74">
        <v>5</v>
      </c>
      <c r="C173" s="174">
        <v>2095</v>
      </c>
      <c r="D173" s="174">
        <v>1213</v>
      </c>
      <c r="E173" s="174">
        <v>1470</v>
      </c>
      <c r="F173" s="174">
        <v>2090</v>
      </c>
      <c r="G173" s="174">
        <v>2706</v>
      </c>
      <c r="H173" s="174">
        <v>3440</v>
      </c>
      <c r="I173" s="174">
        <v>4881</v>
      </c>
      <c r="J173" s="174">
        <v>5758</v>
      </c>
      <c r="K173" s="174">
        <v>6719</v>
      </c>
      <c r="L173" s="174">
        <v>7772</v>
      </c>
      <c r="M173" s="174">
        <v>9750</v>
      </c>
      <c r="N173" s="174">
        <v>14884</v>
      </c>
      <c r="O173" s="174">
        <v>20623</v>
      </c>
      <c r="R173" s="2"/>
      <c r="S173" s="2"/>
      <c r="U173" s="37" t="s">
        <v>267</v>
      </c>
      <c r="V173" s="38">
        <f t="shared" si="4"/>
        <v>2585.7060000000001</v>
      </c>
      <c r="W173" s="100"/>
      <c r="Y173" s="40">
        <f>IF('Cover Page'!$E$31 = 3, ROUND(V173,0),IF('Cover Page'!$E$31 =4, W173,"0"))</f>
        <v>2586</v>
      </c>
    </row>
    <row r="174" spans="2:25" ht="15" thickBot="1">
      <c r="B174" s="74">
        <v>5.5</v>
      </c>
      <c r="C174" s="174">
        <v>2263</v>
      </c>
      <c r="D174" s="174">
        <v>1292</v>
      </c>
      <c r="E174" s="174">
        <v>1565</v>
      </c>
      <c r="F174" s="174">
        <v>2222</v>
      </c>
      <c r="G174" s="174">
        <v>2880</v>
      </c>
      <c r="H174" s="174">
        <v>3655</v>
      </c>
      <c r="I174" s="174">
        <v>5155</v>
      </c>
      <c r="J174" s="174">
        <v>6080</v>
      </c>
      <c r="K174" s="174">
        <v>7087</v>
      </c>
      <c r="L174" s="174">
        <v>8194</v>
      </c>
      <c r="M174" s="174">
        <v>10273</v>
      </c>
      <c r="N174" s="174">
        <v>15636</v>
      </c>
      <c r="O174" s="174">
        <v>21645</v>
      </c>
      <c r="R174" s="2"/>
      <c r="S174" s="2"/>
      <c r="U174" s="37" t="s">
        <v>268</v>
      </c>
      <c r="V174" s="38">
        <f t="shared" si="4"/>
        <v>2698.1280000000002</v>
      </c>
      <c r="W174" s="100"/>
      <c r="Y174" s="40">
        <f>IF('Cover Page'!$E$31 = 3, ROUND(V174,0),IF('Cover Page'!$E$31 =4, W174,"0"))</f>
        <v>2698</v>
      </c>
    </row>
    <row r="175" spans="2:25" ht="15" thickBot="1">
      <c r="B175" s="74">
        <v>6</v>
      </c>
      <c r="C175" s="174">
        <v>2431</v>
      </c>
      <c r="D175" s="174">
        <v>1371</v>
      </c>
      <c r="E175" s="174">
        <v>1660</v>
      </c>
      <c r="F175" s="174">
        <v>2354</v>
      </c>
      <c r="G175" s="174">
        <v>3054</v>
      </c>
      <c r="H175" s="174">
        <v>3870</v>
      </c>
      <c r="I175" s="174">
        <v>5429</v>
      </c>
      <c r="J175" s="174">
        <v>6402</v>
      </c>
      <c r="K175" s="174">
        <v>7455</v>
      </c>
      <c r="L175" s="174">
        <v>8616</v>
      </c>
      <c r="M175" s="174">
        <v>10796</v>
      </c>
      <c r="N175" s="174">
        <v>16388</v>
      </c>
      <c r="O175" s="174">
        <v>22667</v>
      </c>
      <c r="R175" s="2"/>
      <c r="S175" s="2"/>
      <c r="U175" s="37" t="s">
        <v>269</v>
      </c>
      <c r="V175" s="38">
        <f t="shared" si="4"/>
        <v>2810.55</v>
      </c>
      <c r="W175" s="100"/>
      <c r="Y175" s="40">
        <f>IF('Cover Page'!$E$31 = 3, ROUND(V175,0),IF('Cover Page'!$E$31 =4, W175,"0"))</f>
        <v>2811</v>
      </c>
    </row>
    <row r="176" spans="2:25" ht="15" thickBot="1">
      <c r="B176" s="74">
        <v>6.5</v>
      </c>
      <c r="C176" s="174">
        <v>2599</v>
      </c>
      <c r="D176" s="174">
        <v>1450</v>
      </c>
      <c r="E176" s="174">
        <v>1755</v>
      </c>
      <c r="F176" s="174">
        <v>2486</v>
      </c>
      <c r="G176" s="174">
        <v>3228</v>
      </c>
      <c r="H176" s="174">
        <v>4085</v>
      </c>
      <c r="I176" s="174">
        <v>5703</v>
      </c>
      <c r="J176" s="174">
        <v>6724</v>
      </c>
      <c r="K176" s="174">
        <v>7823</v>
      </c>
      <c r="L176" s="174">
        <v>9038</v>
      </c>
      <c r="M176" s="174">
        <v>11319</v>
      </c>
      <c r="N176" s="174">
        <v>17140</v>
      </c>
      <c r="O176" s="174">
        <v>23689</v>
      </c>
      <c r="R176" s="2"/>
      <c r="S176" s="2"/>
      <c r="U176" s="37" t="s">
        <v>270</v>
      </c>
      <c r="V176" s="38">
        <f t="shared" si="4"/>
        <v>2922.9720000000002</v>
      </c>
      <c r="W176" s="100"/>
      <c r="Y176" s="40">
        <f>IF('Cover Page'!$E$31 = 3, ROUND(V176,0),IF('Cover Page'!$E$31 =4, W176,"0"))</f>
        <v>2923</v>
      </c>
    </row>
    <row r="177" spans="2:25" ht="15" thickBot="1">
      <c r="B177" s="74">
        <v>7</v>
      </c>
      <c r="C177" s="174">
        <v>2767</v>
      </c>
      <c r="D177" s="174">
        <v>1529</v>
      </c>
      <c r="E177" s="174">
        <v>1850</v>
      </c>
      <c r="F177" s="174">
        <v>2618</v>
      </c>
      <c r="G177" s="174">
        <v>3402</v>
      </c>
      <c r="H177" s="174">
        <v>4300</v>
      </c>
      <c r="I177" s="174">
        <v>5977</v>
      </c>
      <c r="J177" s="174">
        <v>7046</v>
      </c>
      <c r="K177" s="174">
        <v>8191</v>
      </c>
      <c r="L177" s="174">
        <v>9460</v>
      </c>
      <c r="M177" s="174">
        <v>11842</v>
      </c>
      <c r="N177" s="174">
        <v>17892</v>
      </c>
      <c r="O177" s="174">
        <v>24711</v>
      </c>
      <c r="R177" s="2"/>
      <c r="S177" s="2"/>
      <c r="U177" s="37" t="s">
        <v>271</v>
      </c>
      <c r="V177" s="38">
        <f t="shared" si="4"/>
        <v>3035.3940000000002</v>
      </c>
      <c r="W177" s="100"/>
      <c r="Y177" s="40">
        <f>IF('Cover Page'!$E$31 = 3, ROUND(V177,0),IF('Cover Page'!$E$31 =4, W177,"0"))</f>
        <v>3035</v>
      </c>
    </row>
    <row r="178" spans="2:25" ht="15" thickBot="1">
      <c r="B178" s="74">
        <v>7.5</v>
      </c>
      <c r="C178" s="174">
        <v>2935</v>
      </c>
      <c r="D178" s="174">
        <v>1608</v>
      </c>
      <c r="E178" s="174">
        <v>1945</v>
      </c>
      <c r="F178" s="174">
        <v>2750</v>
      </c>
      <c r="G178" s="174">
        <v>3576</v>
      </c>
      <c r="H178" s="174">
        <v>4515</v>
      </c>
      <c r="I178" s="174">
        <v>6251</v>
      </c>
      <c r="J178" s="174">
        <v>7368</v>
      </c>
      <c r="K178" s="174">
        <v>8559</v>
      </c>
      <c r="L178" s="174">
        <v>9882</v>
      </c>
      <c r="M178" s="174">
        <v>12365</v>
      </c>
      <c r="N178" s="174">
        <v>18644</v>
      </c>
      <c r="O178" s="174">
        <v>25733</v>
      </c>
      <c r="R178" s="2"/>
      <c r="S178" s="2"/>
      <c r="U178" s="37" t="s">
        <v>272</v>
      </c>
      <c r="V178" s="38">
        <f t="shared" si="4"/>
        <v>3147.8160000000003</v>
      </c>
      <c r="W178" s="100"/>
      <c r="Y178" s="40">
        <f>IF('Cover Page'!$E$31 = 3, ROUND(V178,0),IF('Cover Page'!$E$31 =4, W178,"0"))</f>
        <v>3148</v>
      </c>
    </row>
    <row r="179" spans="2:25" ht="15" thickBot="1">
      <c r="B179" s="74">
        <v>8</v>
      </c>
      <c r="C179" s="174">
        <v>3103</v>
      </c>
      <c r="D179" s="174">
        <v>1687</v>
      </c>
      <c r="E179" s="174">
        <v>2040</v>
      </c>
      <c r="F179" s="174">
        <v>2882</v>
      </c>
      <c r="G179" s="174">
        <v>3750</v>
      </c>
      <c r="H179" s="174">
        <v>4730</v>
      </c>
      <c r="I179" s="174">
        <v>6525</v>
      </c>
      <c r="J179" s="174">
        <v>7690</v>
      </c>
      <c r="K179" s="174">
        <v>8927</v>
      </c>
      <c r="L179" s="174">
        <v>10304</v>
      </c>
      <c r="M179" s="174">
        <v>12888</v>
      </c>
      <c r="N179" s="174">
        <v>19396</v>
      </c>
      <c r="O179" s="174">
        <v>26755</v>
      </c>
      <c r="R179" s="2"/>
      <c r="S179" s="2"/>
      <c r="U179" s="37" t="s">
        <v>273</v>
      </c>
      <c r="V179" s="38">
        <f t="shared" si="4"/>
        <v>3260.2380000000003</v>
      </c>
      <c r="W179" s="100"/>
      <c r="Y179" s="40">
        <f>IF('Cover Page'!$E$31 = 3, ROUND(V179,0),IF('Cover Page'!$E$31 =4, W179,"0"))</f>
        <v>3260</v>
      </c>
    </row>
    <row r="180" spans="2:25" ht="15" thickBot="1">
      <c r="B180" s="74">
        <v>8.5</v>
      </c>
      <c r="C180" s="174">
        <v>3271</v>
      </c>
      <c r="D180" s="174">
        <v>1766</v>
      </c>
      <c r="E180" s="174">
        <v>2135</v>
      </c>
      <c r="F180" s="174">
        <v>3014</v>
      </c>
      <c r="G180" s="174">
        <v>3924</v>
      </c>
      <c r="H180" s="174">
        <v>4945</v>
      </c>
      <c r="I180" s="174">
        <v>6799</v>
      </c>
      <c r="J180" s="174">
        <v>8012</v>
      </c>
      <c r="K180" s="174">
        <v>9295</v>
      </c>
      <c r="L180" s="174">
        <v>10726</v>
      </c>
      <c r="M180" s="174">
        <v>13411</v>
      </c>
      <c r="N180" s="174">
        <v>20148</v>
      </c>
      <c r="O180" s="174">
        <v>27777</v>
      </c>
      <c r="R180" s="2"/>
      <c r="S180" s="2"/>
      <c r="U180" s="37" t="s">
        <v>274</v>
      </c>
      <c r="V180" s="38">
        <f t="shared" si="4"/>
        <v>3372.6600000000003</v>
      </c>
      <c r="W180" s="100"/>
      <c r="Y180" s="40">
        <f>IF('Cover Page'!$E$31 = 3, ROUND(V180,0),IF('Cover Page'!$E$31 =4, W180,"0"))</f>
        <v>3373</v>
      </c>
    </row>
    <row r="181" spans="2:25" ht="15" thickBot="1">
      <c r="B181" s="74">
        <v>9</v>
      </c>
      <c r="C181" s="174">
        <v>3439</v>
      </c>
      <c r="D181" s="174">
        <v>1845</v>
      </c>
      <c r="E181" s="174">
        <v>2230</v>
      </c>
      <c r="F181" s="174">
        <v>3146</v>
      </c>
      <c r="G181" s="174">
        <v>4098</v>
      </c>
      <c r="H181" s="174">
        <v>5160</v>
      </c>
      <c r="I181" s="174">
        <v>7073</v>
      </c>
      <c r="J181" s="174">
        <v>8334</v>
      </c>
      <c r="K181" s="174">
        <v>9663</v>
      </c>
      <c r="L181" s="174">
        <v>11148</v>
      </c>
      <c r="M181" s="174">
        <v>13934</v>
      </c>
      <c r="N181" s="174">
        <v>20900</v>
      </c>
      <c r="O181" s="174">
        <v>28799</v>
      </c>
      <c r="R181" s="2"/>
      <c r="S181" s="2"/>
      <c r="U181" s="37" t="s">
        <v>275</v>
      </c>
      <c r="V181" s="38">
        <f t="shared" si="4"/>
        <v>3485.0820000000003</v>
      </c>
      <c r="W181" s="100"/>
      <c r="Y181" s="40">
        <f>IF('Cover Page'!$E$31 = 3, ROUND(V181,0),IF('Cover Page'!$E$31 =4, W181,"0"))</f>
        <v>3485</v>
      </c>
    </row>
    <row r="182" spans="2:25" ht="15" thickBot="1">
      <c r="B182" s="74">
        <v>9.5</v>
      </c>
      <c r="C182" s="174">
        <v>3607</v>
      </c>
      <c r="D182" s="174">
        <v>1924</v>
      </c>
      <c r="E182" s="174">
        <v>2325</v>
      </c>
      <c r="F182" s="174">
        <v>3278</v>
      </c>
      <c r="G182" s="174">
        <v>4272</v>
      </c>
      <c r="H182" s="174">
        <v>5375</v>
      </c>
      <c r="I182" s="174">
        <v>7347</v>
      </c>
      <c r="J182" s="174">
        <v>8656</v>
      </c>
      <c r="K182" s="174">
        <v>10031</v>
      </c>
      <c r="L182" s="174">
        <v>11570</v>
      </c>
      <c r="M182" s="174">
        <v>14457</v>
      </c>
      <c r="N182" s="174">
        <v>21652</v>
      </c>
      <c r="O182" s="174">
        <v>29821</v>
      </c>
      <c r="R182" s="2"/>
      <c r="S182" s="2"/>
      <c r="U182" s="37" t="s">
        <v>276</v>
      </c>
      <c r="V182" s="38">
        <f t="shared" si="4"/>
        <v>3597.5040000000004</v>
      </c>
      <c r="W182" s="100"/>
      <c r="Y182" s="40">
        <f>IF('Cover Page'!$E$31 = 3, ROUND(V182,0),IF('Cover Page'!$E$31 =4, W182,"0"))</f>
        <v>3598</v>
      </c>
    </row>
    <row r="183" spans="2:25" ht="15" thickBot="1">
      <c r="B183" s="74">
        <v>10</v>
      </c>
      <c r="C183" s="174">
        <v>3775</v>
      </c>
      <c r="D183" s="174">
        <v>2003</v>
      </c>
      <c r="E183" s="174">
        <v>2420</v>
      </c>
      <c r="F183" s="174">
        <v>3410</v>
      </c>
      <c r="G183" s="174">
        <v>4446</v>
      </c>
      <c r="H183" s="174">
        <v>5590</v>
      </c>
      <c r="I183" s="174">
        <v>7621</v>
      </c>
      <c r="J183" s="174">
        <v>8978</v>
      </c>
      <c r="K183" s="174">
        <v>10399</v>
      </c>
      <c r="L183" s="174">
        <v>11992</v>
      </c>
      <c r="M183" s="174">
        <v>14980</v>
      </c>
      <c r="N183" s="174">
        <v>22404</v>
      </c>
      <c r="O183" s="174">
        <v>30843</v>
      </c>
      <c r="R183" s="2"/>
      <c r="S183" s="2"/>
      <c r="U183" s="37" t="s">
        <v>277</v>
      </c>
      <c r="V183" s="38">
        <f t="shared" si="4"/>
        <v>3709.9260000000004</v>
      </c>
      <c r="W183" s="100"/>
      <c r="Y183" s="40">
        <f>IF('Cover Page'!$E$31 = 3, ROUND(V183,0),IF('Cover Page'!$E$31 =4, W183,"0"))</f>
        <v>3710</v>
      </c>
    </row>
    <row r="184" spans="2:25" ht="15" thickBot="1">
      <c r="B184" s="74">
        <v>10.5</v>
      </c>
      <c r="C184" s="174">
        <v>3943</v>
      </c>
      <c r="D184" s="174">
        <v>2082</v>
      </c>
      <c r="E184" s="174">
        <v>2515</v>
      </c>
      <c r="F184" s="174">
        <v>3542</v>
      </c>
      <c r="G184" s="174">
        <v>4620</v>
      </c>
      <c r="H184" s="174">
        <v>5805</v>
      </c>
      <c r="I184" s="174">
        <v>7895</v>
      </c>
      <c r="J184" s="174">
        <v>9300</v>
      </c>
      <c r="K184" s="174">
        <v>10767</v>
      </c>
      <c r="L184" s="174">
        <v>12414</v>
      </c>
      <c r="M184" s="174">
        <v>15503</v>
      </c>
      <c r="N184" s="174">
        <v>23156</v>
      </c>
      <c r="O184" s="174">
        <v>31865</v>
      </c>
      <c r="R184" s="2"/>
      <c r="S184" s="2"/>
      <c r="U184" s="37" t="s">
        <v>278</v>
      </c>
      <c r="V184" s="38">
        <f t="shared" si="4"/>
        <v>3822.3480000000004</v>
      </c>
      <c r="W184" s="100"/>
      <c r="Y184" s="40">
        <f>IF('Cover Page'!$E$31 = 3, ROUND(V184,0),IF('Cover Page'!$E$31 =4, W184,"0"))</f>
        <v>3822</v>
      </c>
    </row>
    <row r="185" spans="2:25" ht="15" thickBot="1">
      <c r="B185" s="74">
        <v>11</v>
      </c>
      <c r="C185" s="174">
        <v>4111</v>
      </c>
      <c r="D185" s="174">
        <v>2161</v>
      </c>
      <c r="E185" s="174">
        <v>2610</v>
      </c>
      <c r="F185" s="174">
        <v>3674</v>
      </c>
      <c r="G185" s="174">
        <v>4794</v>
      </c>
      <c r="H185" s="174">
        <v>6020</v>
      </c>
      <c r="I185" s="174">
        <v>8169</v>
      </c>
      <c r="J185" s="174">
        <v>9622</v>
      </c>
      <c r="K185" s="174">
        <v>11135</v>
      </c>
      <c r="L185" s="174">
        <v>12836</v>
      </c>
      <c r="M185" s="174">
        <v>16026</v>
      </c>
      <c r="N185" s="174">
        <v>23908</v>
      </c>
      <c r="O185" s="174">
        <v>32887</v>
      </c>
      <c r="R185" s="2"/>
      <c r="S185" s="2"/>
      <c r="U185" s="37" t="s">
        <v>279</v>
      </c>
      <c r="V185" s="38">
        <f t="shared" si="4"/>
        <v>3934.7700000000004</v>
      </c>
      <c r="W185" s="100"/>
      <c r="Y185" s="40">
        <f>IF('Cover Page'!$E$31 = 3, ROUND(V185,0),IF('Cover Page'!$E$31 =4, W185,"0"))</f>
        <v>3935</v>
      </c>
    </row>
    <row r="186" spans="2:25" ht="15" thickBot="1">
      <c r="B186" s="74">
        <v>11.5</v>
      </c>
      <c r="C186" s="174">
        <v>4279</v>
      </c>
      <c r="D186" s="174">
        <v>2240</v>
      </c>
      <c r="E186" s="174">
        <v>2705</v>
      </c>
      <c r="F186" s="174">
        <v>3806</v>
      </c>
      <c r="G186" s="174">
        <v>4968</v>
      </c>
      <c r="H186" s="174">
        <v>6235</v>
      </c>
      <c r="I186" s="174">
        <v>8443</v>
      </c>
      <c r="J186" s="174">
        <v>9944</v>
      </c>
      <c r="K186" s="174">
        <v>11503</v>
      </c>
      <c r="L186" s="174">
        <v>13258</v>
      </c>
      <c r="M186" s="174">
        <v>16549</v>
      </c>
      <c r="N186" s="174">
        <v>24660</v>
      </c>
      <c r="O186" s="174">
        <v>33909</v>
      </c>
      <c r="R186" s="2"/>
      <c r="S186" s="2"/>
      <c r="U186" s="35" t="s">
        <v>280</v>
      </c>
      <c r="V186" s="38">
        <f>AA$4*AA$5*$T12</f>
        <v>300.5</v>
      </c>
      <c r="W186" s="100"/>
      <c r="Y186" s="40">
        <f>IF('Cover Page'!$E$31 = 3, ROUND(V186,0),IF('Cover Page'!$E$31 =4, W186,"0"))</f>
        <v>301</v>
      </c>
    </row>
    <row r="187" spans="2:25" ht="15" thickBot="1">
      <c r="B187" s="74">
        <v>12</v>
      </c>
      <c r="C187" s="174">
        <v>4447</v>
      </c>
      <c r="D187" s="174">
        <v>2319</v>
      </c>
      <c r="E187" s="174">
        <v>2800</v>
      </c>
      <c r="F187" s="174">
        <v>3938</v>
      </c>
      <c r="G187" s="174">
        <v>5142</v>
      </c>
      <c r="H187" s="174">
        <v>6450</v>
      </c>
      <c r="I187" s="174">
        <v>8717</v>
      </c>
      <c r="J187" s="174">
        <v>10266</v>
      </c>
      <c r="K187" s="174">
        <v>11871</v>
      </c>
      <c r="L187" s="174">
        <v>13680</v>
      </c>
      <c r="M187" s="174">
        <v>17072</v>
      </c>
      <c r="N187" s="174">
        <v>25412</v>
      </c>
      <c r="O187" s="174">
        <v>34931</v>
      </c>
      <c r="R187" s="2"/>
      <c r="S187" s="2"/>
      <c r="U187" s="37" t="s">
        <v>281</v>
      </c>
      <c r="V187" s="38">
        <f t="shared" ref="V187:V220" si="5">AA$4*AA$5*$T12</f>
        <v>300.5</v>
      </c>
      <c r="W187" s="100"/>
      <c r="Y187" s="40">
        <f>IF('Cover Page'!$E$31 = 3, ROUND(V187,0),IF('Cover Page'!$E$31 =4, W187,"0"))</f>
        <v>301</v>
      </c>
    </row>
    <row r="188" spans="2:25" ht="15" thickBot="1">
      <c r="B188" s="74">
        <v>12.5</v>
      </c>
      <c r="C188" s="174">
        <v>4615</v>
      </c>
      <c r="D188" s="174">
        <v>2398</v>
      </c>
      <c r="E188" s="174">
        <v>2895</v>
      </c>
      <c r="F188" s="174">
        <v>4070</v>
      </c>
      <c r="G188" s="174">
        <v>5316</v>
      </c>
      <c r="H188" s="174">
        <v>6665</v>
      </c>
      <c r="I188" s="174">
        <v>8991</v>
      </c>
      <c r="J188" s="174">
        <v>10588</v>
      </c>
      <c r="K188" s="174">
        <v>12239</v>
      </c>
      <c r="L188" s="174">
        <v>14102</v>
      </c>
      <c r="M188" s="174">
        <v>17595</v>
      </c>
      <c r="N188" s="174">
        <v>26164</v>
      </c>
      <c r="O188" s="174">
        <v>35953</v>
      </c>
      <c r="R188" s="2"/>
      <c r="S188" s="2"/>
      <c r="U188" s="37" t="s">
        <v>282</v>
      </c>
      <c r="V188" s="38">
        <f t="shared" si="5"/>
        <v>450.75</v>
      </c>
      <c r="W188" s="100"/>
      <c r="Y188" s="40">
        <f>IF('Cover Page'!$E$31 = 3, ROUND(V188,0),IF('Cover Page'!$E$31 =4, W188,"0"))</f>
        <v>451</v>
      </c>
    </row>
    <row r="189" spans="2:25" ht="15" thickBot="1">
      <c r="B189" s="74">
        <v>13</v>
      </c>
      <c r="C189" s="174">
        <v>4783</v>
      </c>
      <c r="D189" s="174">
        <v>2477</v>
      </c>
      <c r="E189" s="174">
        <v>2990</v>
      </c>
      <c r="F189" s="174">
        <v>4202</v>
      </c>
      <c r="G189" s="174">
        <v>5490</v>
      </c>
      <c r="H189" s="174">
        <v>6880</v>
      </c>
      <c r="I189" s="174">
        <v>9265</v>
      </c>
      <c r="J189" s="174">
        <v>10910</v>
      </c>
      <c r="K189" s="174">
        <v>12607</v>
      </c>
      <c r="L189" s="174">
        <v>14524</v>
      </c>
      <c r="M189" s="174">
        <v>18118</v>
      </c>
      <c r="N189" s="174">
        <v>26916</v>
      </c>
      <c r="O189" s="174">
        <v>36975</v>
      </c>
      <c r="R189" s="2"/>
      <c r="S189" s="2"/>
      <c r="U189" s="37" t="s">
        <v>283</v>
      </c>
      <c r="V189" s="38">
        <f t="shared" si="5"/>
        <v>601</v>
      </c>
      <c r="W189" s="100"/>
      <c r="Y189" s="40">
        <f>IF('Cover Page'!$E$31 = 3, ROUND(V189,0),IF('Cover Page'!$E$31 =4, W189,"0"))</f>
        <v>601</v>
      </c>
    </row>
    <row r="190" spans="2:25" ht="15" thickBot="1">
      <c r="B190" s="74">
        <v>13.5</v>
      </c>
      <c r="C190" s="174">
        <v>4951</v>
      </c>
      <c r="D190" s="174">
        <v>2556</v>
      </c>
      <c r="E190" s="174">
        <v>3085</v>
      </c>
      <c r="F190" s="174">
        <v>4334</v>
      </c>
      <c r="G190" s="174">
        <v>5664</v>
      </c>
      <c r="H190" s="174">
        <v>7095</v>
      </c>
      <c r="I190" s="174">
        <v>9539</v>
      </c>
      <c r="J190" s="174">
        <v>11232</v>
      </c>
      <c r="K190" s="174">
        <v>12975</v>
      </c>
      <c r="L190" s="174">
        <v>14946</v>
      </c>
      <c r="M190" s="174">
        <v>18641</v>
      </c>
      <c r="N190" s="174">
        <v>27668</v>
      </c>
      <c r="O190" s="174">
        <v>37997</v>
      </c>
      <c r="R190" s="2"/>
      <c r="S190" s="2"/>
      <c r="U190" s="37" t="s">
        <v>284</v>
      </c>
      <c r="V190" s="38">
        <f t="shared" si="5"/>
        <v>751.25</v>
      </c>
      <c r="W190" s="100"/>
      <c r="Y190" s="40">
        <f>IF('Cover Page'!$E$31 = 3, ROUND(V190,0),IF('Cover Page'!$E$31 =4, W190,"0"))</f>
        <v>751</v>
      </c>
    </row>
    <row r="191" spans="2:25" ht="15" thickBot="1">
      <c r="B191" s="74">
        <v>14</v>
      </c>
      <c r="C191" s="174">
        <v>5119</v>
      </c>
      <c r="D191" s="174">
        <v>2635</v>
      </c>
      <c r="E191" s="174">
        <v>3180</v>
      </c>
      <c r="F191" s="174">
        <v>4466</v>
      </c>
      <c r="G191" s="174">
        <v>5838</v>
      </c>
      <c r="H191" s="174">
        <v>7310</v>
      </c>
      <c r="I191" s="174">
        <v>9813</v>
      </c>
      <c r="J191" s="174">
        <v>11554</v>
      </c>
      <c r="K191" s="174">
        <v>13343</v>
      </c>
      <c r="L191" s="174">
        <v>15368</v>
      </c>
      <c r="M191" s="174">
        <v>19164</v>
      </c>
      <c r="N191" s="174">
        <v>28420</v>
      </c>
      <c r="O191" s="174">
        <v>39019</v>
      </c>
      <c r="R191" s="2"/>
      <c r="S191" s="2"/>
      <c r="U191" s="37" t="s">
        <v>285</v>
      </c>
      <c r="V191" s="38">
        <f t="shared" si="5"/>
        <v>901.5</v>
      </c>
      <c r="W191" s="100"/>
      <c r="Y191" s="40">
        <f>IF('Cover Page'!$E$31 = 3, ROUND(V191,0),IF('Cover Page'!$E$31 =4, W191,"0"))</f>
        <v>902</v>
      </c>
    </row>
    <row r="192" spans="2:25" ht="15" thickBot="1">
      <c r="B192" s="74">
        <v>14.5</v>
      </c>
      <c r="C192" s="174">
        <v>5287</v>
      </c>
      <c r="D192" s="174">
        <v>2714</v>
      </c>
      <c r="E192" s="174">
        <v>3275</v>
      </c>
      <c r="F192" s="174">
        <v>4598</v>
      </c>
      <c r="G192" s="174">
        <v>6012</v>
      </c>
      <c r="H192" s="174">
        <v>7525</v>
      </c>
      <c r="I192" s="174">
        <v>10087</v>
      </c>
      <c r="J192" s="174">
        <v>11876</v>
      </c>
      <c r="K192" s="174">
        <v>13711</v>
      </c>
      <c r="L192" s="174">
        <v>15790</v>
      </c>
      <c r="M192" s="174">
        <v>19687</v>
      </c>
      <c r="N192" s="174">
        <v>29172</v>
      </c>
      <c r="O192" s="174">
        <v>40041</v>
      </c>
      <c r="R192" s="2"/>
      <c r="S192" s="2"/>
      <c r="U192" s="37" t="s">
        <v>286</v>
      </c>
      <c r="V192" s="38">
        <f t="shared" si="5"/>
        <v>1051.75</v>
      </c>
      <c r="W192" s="100"/>
      <c r="Y192" s="40">
        <f>IF('Cover Page'!$E$31 = 3, ROUND(V192,0),IF('Cover Page'!$E$31 =4, W192,"0"))</f>
        <v>1052</v>
      </c>
    </row>
    <row r="193" spans="2:25" ht="15" thickBot="1">
      <c r="B193" s="74">
        <v>15</v>
      </c>
      <c r="C193" s="174">
        <v>5455</v>
      </c>
      <c r="D193" s="174">
        <v>2793</v>
      </c>
      <c r="E193" s="174">
        <v>3370</v>
      </c>
      <c r="F193" s="174">
        <v>4730</v>
      </c>
      <c r="G193" s="174">
        <v>6186</v>
      </c>
      <c r="H193" s="174">
        <v>7740</v>
      </c>
      <c r="I193" s="174">
        <v>10361</v>
      </c>
      <c r="J193" s="174">
        <v>12198</v>
      </c>
      <c r="K193" s="174">
        <v>14079</v>
      </c>
      <c r="L193" s="174">
        <v>16212</v>
      </c>
      <c r="M193" s="174">
        <v>20210</v>
      </c>
      <c r="N193" s="174">
        <v>29924</v>
      </c>
      <c r="O193" s="174">
        <v>41063</v>
      </c>
      <c r="R193" s="2"/>
      <c r="S193" s="2"/>
      <c r="U193" s="37" t="s">
        <v>287</v>
      </c>
      <c r="V193" s="38">
        <f t="shared" si="5"/>
        <v>1202</v>
      </c>
      <c r="W193" s="100"/>
      <c r="Y193" s="40">
        <f>IF('Cover Page'!$E$31 = 3, ROUND(V193,0),IF('Cover Page'!$E$31 =4, W193,"0"))</f>
        <v>1202</v>
      </c>
    </row>
    <row r="194" spans="2:25" ht="15" thickBot="1">
      <c r="B194" s="74">
        <v>15.5</v>
      </c>
      <c r="C194" s="174">
        <v>5623</v>
      </c>
      <c r="D194" s="174">
        <v>2872</v>
      </c>
      <c r="E194" s="174">
        <v>3465</v>
      </c>
      <c r="F194" s="174">
        <v>4862</v>
      </c>
      <c r="G194" s="174">
        <v>6360</v>
      </c>
      <c r="H194" s="174">
        <v>7955</v>
      </c>
      <c r="I194" s="174">
        <v>10635</v>
      </c>
      <c r="J194" s="174">
        <v>12520</v>
      </c>
      <c r="K194" s="174">
        <v>14447</v>
      </c>
      <c r="L194" s="174">
        <v>16634</v>
      </c>
      <c r="M194" s="174">
        <v>20733</v>
      </c>
      <c r="N194" s="174">
        <v>30676</v>
      </c>
      <c r="O194" s="174">
        <v>42085</v>
      </c>
      <c r="R194" s="2"/>
      <c r="S194" s="2"/>
      <c r="U194" s="37" t="s">
        <v>288</v>
      </c>
      <c r="V194" s="38">
        <f t="shared" si="5"/>
        <v>1352.25</v>
      </c>
      <c r="W194" s="100"/>
      <c r="Y194" s="40">
        <f>IF('Cover Page'!$E$31 = 3, ROUND(V194,0),IF('Cover Page'!$E$31 =4, W194,"0"))</f>
        <v>1352</v>
      </c>
    </row>
    <row r="195" spans="2:25" ht="15" thickBot="1">
      <c r="B195" s="74">
        <v>16</v>
      </c>
      <c r="C195" s="174">
        <v>5791</v>
      </c>
      <c r="D195" s="174">
        <v>2951</v>
      </c>
      <c r="E195" s="174">
        <v>3560</v>
      </c>
      <c r="F195" s="174">
        <v>4994</v>
      </c>
      <c r="G195" s="174">
        <v>6534</v>
      </c>
      <c r="H195" s="174">
        <v>8170</v>
      </c>
      <c r="I195" s="174">
        <v>10909</v>
      </c>
      <c r="J195" s="174">
        <v>12842</v>
      </c>
      <c r="K195" s="174">
        <v>14815</v>
      </c>
      <c r="L195" s="174">
        <v>17056</v>
      </c>
      <c r="M195" s="174">
        <v>21256</v>
      </c>
      <c r="N195" s="174">
        <v>31428</v>
      </c>
      <c r="O195" s="174">
        <v>43107</v>
      </c>
      <c r="R195" s="2"/>
      <c r="S195" s="2"/>
      <c r="U195" s="37" t="s">
        <v>289</v>
      </c>
      <c r="V195" s="38">
        <f t="shared" si="5"/>
        <v>1502.5</v>
      </c>
      <c r="W195" s="100"/>
      <c r="Y195" s="40">
        <f>IF('Cover Page'!$E$31 = 3, ROUND(V195,0),IF('Cover Page'!$E$31 =4, W195,"0"))</f>
        <v>1503</v>
      </c>
    </row>
    <row r="196" spans="2:25" ht="15" thickBot="1">
      <c r="B196" s="74">
        <v>16.5</v>
      </c>
      <c r="C196" s="174">
        <v>5959</v>
      </c>
      <c r="D196" s="174">
        <v>3030</v>
      </c>
      <c r="E196" s="174">
        <v>3655</v>
      </c>
      <c r="F196" s="174">
        <v>5126</v>
      </c>
      <c r="G196" s="174">
        <v>6708</v>
      </c>
      <c r="H196" s="174">
        <v>8385</v>
      </c>
      <c r="I196" s="174">
        <v>11183</v>
      </c>
      <c r="J196" s="174">
        <v>13164</v>
      </c>
      <c r="K196" s="174">
        <v>15183</v>
      </c>
      <c r="L196" s="174">
        <v>17478</v>
      </c>
      <c r="M196" s="174">
        <v>21779</v>
      </c>
      <c r="N196" s="174">
        <v>32180</v>
      </c>
      <c r="O196" s="174">
        <v>44129</v>
      </c>
      <c r="R196" s="2"/>
      <c r="S196" s="2"/>
      <c r="U196" s="37" t="s">
        <v>290</v>
      </c>
      <c r="V196" s="38">
        <f t="shared" si="5"/>
        <v>1652.75</v>
      </c>
      <c r="W196" s="100"/>
      <c r="Y196" s="40">
        <f>IF('Cover Page'!$E$31 = 3, ROUND(V196,0),IF('Cover Page'!$E$31 =4, W196,"0"))</f>
        <v>1653</v>
      </c>
    </row>
    <row r="197" spans="2:25" ht="15" thickBot="1">
      <c r="B197" s="74">
        <v>17</v>
      </c>
      <c r="C197" s="174">
        <v>6127</v>
      </c>
      <c r="D197" s="174">
        <v>3109</v>
      </c>
      <c r="E197" s="174">
        <v>3750</v>
      </c>
      <c r="F197" s="174">
        <v>5258</v>
      </c>
      <c r="G197" s="174">
        <v>6882</v>
      </c>
      <c r="H197" s="174">
        <v>8600</v>
      </c>
      <c r="I197" s="174">
        <v>11457</v>
      </c>
      <c r="J197" s="174">
        <v>13486</v>
      </c>
      <c r="K197" s="174">
        <v>15551</v>
      </c>
      <c r="L197" s="174">
        <v>17900</v>
      </c>
      <c r="M197" s="174">
        <v>22302</v>
      </c>
      <c r="N197" s="174">
        <v>32932</v>
      </c>
      <c r="O197" s="174">
        <v>45151</v>
      </c>
      <c r="R197" s="2"/>
      <c r="S197" s="2"/>
      <c r="U197" s="37" t="s">
        <v>291</v>
      </c>
      <c r="V197" s="38">
        <f t="shared" si="5"/>
        <v>1803</v>
      </c>
      <c r="W197" s="100"/>
      <c r="Y197" s="40">
        <f>IF('Cover Page'!$E$31 = 3, ROUND(V197,0),IF('Cover Page'!$E$31 =4, W197,"0"))</f>
        <v>1803</v>
      </c>
    </row>
    <row r="198" spans="2:25" ht="15" thickBot="1">
      <c r="B198" s="75">
        <v>17.5</v>
      </c>
      <c r="C198" s="174">
        <v>6295</v>
      </c>
      <c r="D198" s="174">
        <v>3188</v>
      </c>
      <c r="E198" s="174">
        <v>3845</v>
      </c>
      <c r="F198" s="174">
        <v>5390</v>
      </c>
      <c r="G198" s="174">
        <v>7056</v>
      </c>
      <c r="H198" s="174">
        <v>8815</v>
      </c>
      <c r="I198" s="174">
        <v>11731</v>
      </c>
      <c r="J198" s="174">
        <v>13808</v>
      </c>
      <c r="K198" s="174">
        <v>15919</v>
      </c>
      <c r="L198" s="174">
        <v>18322</v>
      </c>
      <c r="M198" s="174">
        <v>22825</v>
      </c>
      <c r="N198" s="174">
        <v>33684</v>
      </c>
      <c r="O198" s="174">
        <v>46173</v>
      </c>
      <c r="R198" s="2"/>
      <c r="S198" s="2"/>
      <c r="U198" s="37" t="s">
        <v>292</v>
      </c>
      <c r="V198" s="38">
        <f t="shared" si="5"/>
        <v>1953.25</v>
      </c>
      <c r="W198" s="100"/>
      <c r="Y198" s="40">
        <f>IF('Cover Page'!$E$31 = 3, ROUND(V198,0),IF('Cover Page'!$E$31 =4, W198,"0"))</f>
        <v>1953</v>
      </c>
    </row>
    <row r="199" spans="2:25" ht="15" thickBot="1">
      <c r="R199" s="2"/>
      <c r="S199" s="2"/>
      <c r="U199" s="37" t="s">
        <v>293</v>
      </c>
      <c r="V199" s="38">
        <f t="shared" si="5"/>
        <v>2103.5</v>
      </c>
      <c r="W199" s="100"/>
      <c r="Y199" s="40">
        <f>IF('Cover Page'!$E$31 = 3, ROUND(V199,0),IF('Cover Page'!$E$31 =4, W199,"0"))</f>
        <v>2104</v>
      </c>
    </row>
    <row r="200" spans="2:25" ht="15" thickBot="1">
      <c r="R200" s="2"/>
      <c r="S200" s="2"/>
      <c r="U200" s="37" t="s">
        <v>294</v>
      </c>
      <c r="V200" s="38">
        <f t="shared" si="5"/>
        <v>2253.75</v>
      </c>
      <c r="W200" s="100"/>
      <c r="Y200" s="40">
        <f>IF('Cover Page'!$E$31 = 3, ROUND(V200,0),IF('Cover Page'!$E$31 =4, W200,"0"))</f>
        <v>2254</v>
      </c>
    </row>
    <row r="201" spans="2:25" ht="18.600000000000001" thickBot="1">
      <c r="B201" s="22" t="s">
        <v>94</v>
      </c>
      <c r="C201" s="23"/>
      <c r="F201" s="231"/>
      <c r="G201" s="231"/>
      <c r="H201" s="231"/>
      <c r="I201" s="231"/>
      <c r="J201" s="65">
        <v>46054</v>
      </c>
      <c r="R201" s="2"/>
      <c r="S201" s="2"/>
      <c r="U201" s="37" t="s">
        <v>295</v>
      </c>
      <c r="V201" s="38">
        <f t="shared" si="5"/>
        <v>2404</v>
      </c>
      <c r="W201" s="100"/>
      <c r="Y201" s="40">
        <f>IF('Cover Page'!$E$31 = 3, ROUND(V201,0),IF('Cover Page'!$E$31 =4, W201,"0"))</f>
        <v>2404</v>
      </c>
    </row>
    <row r="202" spans="2:25" ht="18.600000000000001" thickBot="1">
      <c r="B202" s="20" t="s">
        <v>78</v>
      </c>
      <c r="R202" s="2"/>
      <c r="S202" s="2"/>
      <c r="U202" s="37" t="s">
        <v>296</v>
      </c>
      <c r="V202" s="38">
        <f t="shared" si="5"/>
        <v>2554.25</v>
      </c>
      <c r="W202" s="100"/>
      <c r="Y202" s="40">
        <f>IF('Cover Page'!$E$31 = 3, ROUND(V202,0),IF('Cover Page'!$E$31 =4, W202,"0"))</f>
        <v>2554</v>
      </c>
    </row>
    <row r="203" spans="2:25" ht="15" thickBot="1">
      <c r="B203" s="187" t="s">
        <v>79</v>
      </c>
      <c r="C203" s="188" t="s">
        <v>80</v>
      </c>
      <c r="D203" s="189" t="s">
        <v>81</v>
      </c>
      <c r="E203" s="189" t="s">
        <v>82</v>
      </c>
      <c r="F203" s="189" t="s">
        <v>83</v>
      </c>
      <c r="G203" s="189" t="s">
        <v>84</v>
      </c>
      <c r="H203" s="189" t="s">
        <v>85</v>
      </c>
      <c r="I203" s="189" t="s">
        <v>86</v>
      </c>
      <c r="J203" s="189" t="s">
        <v>87</v>
      </c>
      <c r="K203" s="189" t="s">
        <v>88</v>
      </c>
      <c r="L203" s="189" t="s">
        <v>89</v>
      </c>
      <c r="M203" s="189" t="s">
        <v>90</v>
      </c>
      <c r="N203" s="189" t="s">
        <v>91</v>
      </c>
      <c r="O203" s="199" t="s">
        <v>92</v>
      </c>
      <c r="R203" s="2"/>
      <c r="S203" s="2"/>
      <c r="U203" s="37" t="s">
        <v>297</v>
      </c>
      <c r="V203" s="38">
        <f t="shared" si="5"/>
        <v>2704.5</v>
      </c>
      <c r="W203" s="100"/>
      <c r="Y203" s="40">
        <f>IF('Cover Page'!$E$31 = 3, ROUND(V203,0),IF('Cover Page'!$E$31 =4, W203,"0"))</f>
        <v>2705</v>
      </c>
    </row>
    <row r="204" spans="2:25" ht="15" thickBot="1">
      <c r="B204" s="183">
        <v>0.5</v>
      </c>
      <c r="C204" s="184">
        <v>563</v>
      </c>
      <c r="D204" s="184">
        <v>351</v>
      </c>
      <c r="E204" s="184">
        <v>422</v>
      </c>
      <c r="F204" s="184">
        <v>591</v>
      </c>
      <c r="G204" s="184">
        <v>744</v>
      </c>
      <c r="H204" s="184">
        <v>935</v>
      </c>
      <c r="I204" s="184">
        <v>1398</v>
      </c>
      <c r="J204" s="184">
        <v>1651</v>
      </c>
      <c r="K204" s="184">
        <v>1967</v>
      </c>
      <c r="L204" s="184">
        <v>2256</v>
      </c>
      <c r="M204" s="184">
        <v>2889</v>
      </c>
      <c r="N204" s="184">
        <v>4520</v>
      </c>
      <c r="O204" s="184">
        <v>6159</v>
      </c>
      <c r="R204" s="2"/>
      <c r="S204" s="2"/>
      <c r="U204" s="37" t="s">
        <v>298</v>
      </c>
      <c r="V204" s="38">
        <f t="shared" si="5"/>
        <v>2854.75</v>
      </c>
      <c r="W204" s="100"/>
      <c r="Y204" s="40">
        <f>IF('Cover Page'!$E$31 = 3, ROUND(V204,0),IF('Cover Page'!$E$31 =4, W204,"0"))</f>
        <v>2855</v>
      </c>
    </row>
    <row r="205" spans="2:25" ht="15" thickBot="1">
      <c r="B205" s="74">
        <v>1</v>
      </c>
      <c r="C205" s="164">
        <v>563</v>
      </c>
      <c r="D205" s="164">
        <v>351</v>
      </c>
      <c r="E205" s="164">
        <v>422</v>
      </c>
      <c r="F205" s="164">
        <v>591</v>
      </c>
      <c r="G205" s="164">
        <v>744</v>
      </c>
      <c r="H205" s="164">
        <v>935</v>
      </c>
      <c r="I205" s="164">
        <v>1398</v>
      </c>
      <c r="J205" s="164">
        <v>1651</v>
      </c>
      <c r="K205" s="164">
        <v>1967</v>
      </c>
      <c r="L205" s="164">
        <v>2256</v>
      </c>
      <c r="M205" s="164">
        <v>2889</v>
      </c>
      <c r="N205" s="164">
        <v>4520</v>
      </c>
      <c r="O205" s="164">
        <v>6159</v>
      </c>
      <c r="R205" s="2"/>
      <c r="S205" s="2"/>
      <c r="U205" s="37" t="s">
        <v>299</v>
      </c>
      <c r="V205" s="38">
        <f t="shared" si="5"/>
        <v>3005</v>
      </c>
      <c r="W205" s="100"/>
      <c r="Y205" s="40">
        <f>IF('Cover Page'!$E$31 = 3, ROUND(V205,0),IF('Cover Page'!$E$31 =4, W205,"0"))</f>
        <v>3005</v>
      </c>
    </row>
    <row r="206" spans="2:25" ht="15" thickBot="1">
      <c r="B206" s="74">
        <v>1.5</v>
      </c>
      <c r="C206" s="164">
        <v>731</v>
      </c>
      <c r="D206" s="164">
        <v>430</v>
      </c>
      <c r="E206" s="164">
        <v>517</v>
      </c>
      <c r="F206" s="164">
        <v>723</v>
      </c>
      <c r="G206" s="164">
        <v>918</v>
      </c>
      <c r="H206" s="164">
        <v>1150</v>
      </c>
      <c r="I206" s="164">
        <v>1672</v>
      </c>
      <c r="J206" s="164">
        <v>1973</v>
      </c>
      <c r="K206" s="164">
        <v>2335</v>
      </c>
      <c r="L206" s="164">
        <v>2678</v>
      </c>
      <c r="M206" s="164">
        <v>3412</v>
      </c>
      <c r="N206" s="164">
        <v>5272</v>
      </c>
      <c r="O206" s="164">
        <v>7181</v>
      </c>
      <c r="R206" s="2"/>
      <c r="S206" s="2"/>
      <c r="U206" s="37" t="s">
        <v>300</v>
      </c>
      <c r="V206" s="38">
        <f t="shared" si="5"/>
        <v>3155.25</v>
      </c>
      <c r="W206" s="100"/>
      <c r="Y206" s="40">
        <f>IF('Cover Page'!$E$31 = 3, ROUND(V206,0),IF('Cover Page'!$E$31 =4, W206,"0"))</f>
        <v>3155</v>
      </c>
    </row>
    <row r="207" spans="2:25" ht="15" thickBot="1">
      <c r="B207" s="74">
        <v>2</v>
      </c>
      <c r="C207" s="164">
        <v>899</v>
      </c>
      <c r="D207" s="164">
        <v>509</v>
      </c>
      <c r="E207" s="164">
        <v>612</v>
      </c>
      <c r="F207" s="164">
        <v>855</v>
      </c>
      <c r="G207" s="164">
        <v>1092</v>
      </c>
      <c r="H207" s="164">
        <v>1365</v>
      </c>
      <c r="I207" s="164">
        <v>1946</v>
      </c>
      <c r="J207" s="164">
        <v>2295</v>
      </c>
      <c r="K207" s="164">
        <v>2703</v>
      </c>
      <c r="L207" s="164">
        <v>3100</v>
      </c>
      <c r="M207" s="164">
        <v>3935</v>
      </c>
      <c r="N207" s="164">
        <v>6024</v>
      </c>
      <c r="O207" s="164">
        <v>8203</v>
      </c>
      <c r="R207" s="2"/>
      <c r="S207" s="2"/>
      <c r="U207" s="37" t="s">
        <v>301</v>
      </c>
      <c r="V207" s="38">
        <f t="shared" si="5"/>
        <v>3305.5</v>
      </c>
      <c r="W207" s="100"/>
      <c r="Y207" s="40">
        <f>IF('Cover Page'!$E$31 = 3, ROUND(V207,0),IF('Cover Page'!$E$31 =4, W207,"0"))</f>
        <v>3306</v>
      </c>
    </row>
    <row r="208" spans="2:25" ht="15" thickBot="1">
      <c r="B208" s="74">
        <v>2.5</v>
      </c>
      <c r="C208" s="164">
        <v>1067</v>
      </c>
      <c r="D208" s="164">
        <v>588</v>
      </c>
      <c r="E208" s="164">
        <v>707</v>
      </c>
      <c r="F208" s="164">
        <v>987</v>
      </c>
      <c r="G208" s="164">
        <v>1266</v>
      </c>
      <c r="H208" s="164">
        <v>1580</v>
      </c>
      <c r="I208" s="164">
        <v>2220</v>
      </c>
      <c r="J208" s="164">
        <v>2617</v>
      </c>
      <c r="K208" s="164">
        <v>3071</v>
      </c>
      <c r="L208" s="164">
        <v>3522</v>
      </c>
      <c r="M208" s="164">
        <v>4458</v>
      </c>
      <c r="N208" s="164">
        <v>6776</v>
      </c>
      <c r="O208" s="164">
        <v>9225</v>
      </c>
      <c r="R208" s="2"/>
      <c r="S208" s="2"/>
      <c r="U208" s="37" t="s">
        <v>302</v>
      </c>
      <c r="V208" s="38">
        <f t="shared" si="5"/>
        <v>3455.75</v>
      </c>
      <c r="W208" s="100"/>
      <c r="Y208" s="40">
        <f>IF('Cover Page'!$E$31 = 3, ROUND(V208,0),IF('Cover Page'!$E$31 =4, W208,"0"))</f>
        <v>3456</v>
      </c>
    </row>
    <row r="209" spans="2:25" ht="15" thickBot="1">
      <c r="B209" s="74">
        <v>3</v>
      </c>
      <c r="C209" s="164">
        <v>1235</v>
      </c>
      <c r="D209" s="164">
        <v>667</v>
      </c>
      <c r="E209" s="164">
        <v>802</v>
      </c>
      <c r="F209" s="164">
        <v>1119</v>
      </c>
      <c r="G209" s="164">
        <v>1440</v>
      </c>
      <c r="H209" s="164">
        <v>1795</v>
      </c>
      <c r="I209" s="164">
        <v>2494</v>
      </c>
      <c r="J209" s="164">
        <v>2939</v>
      </c>
      <c r="K209" s="164">
        <v>3439</v>
      </c>
      <c r="L209" s="164">
        <v>3944</v>
      </c>
      <c r="M209" s="164">
        <v>4981</v>
      </c>
      <c r="N209" s="164">
        <v>7528</v>
      </c>
      <c r="O209" s="164">
        <v>10247</v>
      </c>
      <c r="R209" s="2"/>
      <c r="S209" s="2"/>
      <c r="U209" s="37" t="s">
        <v>303</v>
      </c>
      <c r="V209" s="38">
        <f t="shared" si="5"/>
        <v>3606</v>
      </c>
      <c r="W209" s="100"/>
      <c r="Y209" s="40">
        <f>IF('Cover Page'!$E$31 = 3, ROUND(V209,0),IF('Cover Page'!$E$31 =4, W209,"0"))</f>
        <v>3606</v>
      </c>
    </row>
    <row r="210" spans="2:25" ht="15" thickBot="1">
      <c r="B210" s="74">
        <v>3.5</v>
      </c>
      <c r="C210" s="164">
        <v>1403</v>
      </c>
      <c r="D210" s="164">
        <v>746</v>
      </c>
      <c r="E210" s="164">
        <v>897</v>
      </c>
      <c r="F210" s="164">
        <v>1251</v>
      </c>
      <c r="G210" s="164">
        <v>1614</v>
      </c>
      <c r="H210" s="164">
        <v>2010</v>
      </c>
      <c r="I210" s="164">
        <v>2768</v>
      </c>
      <c r="J210" s="164">
        <v>3261</v>
      </c>
      <c r="K210" s="164">
        <v>3807</v>
      </c>
      <c r="L210" s="164">
        <v>4366</v>
      </c>
      <c r="M210" s="164">
        <v>5504</v>
      </c>
      <c r="N210" s="164">
        <v>8280</v>
      </c>
      <c r="O210" s="164">
        <v>11269</v>
      </c>
      <c r="R210" s="2"/>
      <c r="S210" s="2"/>
      <c r="U210" s="37" t="s">
        <v>304</v>
      </c>
      <c r="V210" s="38">
        <f t="shared" si="5"/>
        <v>3756.25</v>
      </c>
      <c r="W210" s="100"/>
      <c r="Y210" s="40">
        <f>IF('Cover Page'!$E$31 = 3, ROUND(V210,0),IF('Cover Page'!$E$31 =4, W210,"0"))</f>
        <v>3756</v>
      </c>
    </row>
    <row r="211" spans="2:25" ht="15" thickBot="1">
      <c r="B211" s="74">
        <v>4</v>
      </c>
      <c r="C211" s="164">
        <v>1571</v>
      </c>
      <c r="D211" s="164">
        <v>825</v>
      </c>
      <c r="E211" s="164">
        <v>992</v>
      </c>
      <c r="F211" s="164">
        <v>1383</v>
      </c>
      <c r="G211" s="164">
        <v>1788</v>
      </c>
      <c r="H211" s="164">
        <v>2225</v>
      </c>
      <c r="I211" s="164">
        <v>3042</v>
      </c>
      <c r="J211" s="164">
        <v>3583</v>
      </c>
      <c r="K211" s="164">
        <v>4175</v>
      </c>
      <c r="L211" s="164">
        <v>4788</v>
      </c>
      <c r="M211" s="164">
        <v>6027</v>
      </c>
      <c r="N211" s="164">
        <v>9032</v>
      </c>
      <c r="O211" s="164">
        <v>12291</v>
      </c>
      <c r="R211" s="2"/>
      <c r="S211" s="2"/>
      <c r="U211" s="37" t="s">
        <v>305</v>
      </c>
      <c r="V211" s="38">
        <f t="shared" si="5"/>
        <v>3906.5</v>
      </c>
      <c r="W211" s="100"/>
      <c r="Y211" s="40">
        <f>IF('Cover Page'!$E$31 = 3, ROUND(V211,0),IF('Cover Page'!$E$31 =4, W211,"0"))</f>
        <v>3907</v>
      </c>
    </row>
    <row r="212" spans="2:25" ht="15" thickBot="1">
      <c r="B212" s="74">
        <v>4.5</v>
      </c>
      <c r="C212" s="164">
        <v>1739</v>
      </c>
      <c r="D212" s="164">
        <v>904</v>
      </c>
      <c r="E212" s="164">
        <v>1087</v>
      </c>
      <c r="F212" s="164">
        <v>1515</v>
      </c>
      <c r="G212" s="164">
        <v>1962</v>
      </c>
      <c r="H212" s="164">
        <v>2440</v>
      </c>
      <c r="I212" s="164">
        <v>3316</v>
      </c>
      <c r="J212" s="164">
        <v>3905</v>
      </c>
      <c r="K212" s="164">
        <v>4543</v>
      </c>
      <c r="L212" s="164">
        <v>5210</v>
      </c>
      <c r="M212" s="164">
        <v>6550</v>
      </c>
      <c r="N212" s="164">
        <v>9784</v>
      </c>
      <c r="O212" s="164">
        <v>13313</v>
      </c>
      <c r="R212" s="2"/>
      <c r="S212" s="2"/>
      <c r="U212" s="37" t="s">
        <v>306</v>
      </c>
      <c r="V212" s="38">
        <f t="shared" si="5"/>
        <v>4056.75</v>
      </c>
      <c r="W212" s="100"/>
      <c r="Y212" s="40">
        <f>IF('Cover Page'!$E$31 = 3, ROUND(V212,0),IF('Cover Page'!$E$31 =4, W212,"0"))</f>
        <v>4057</v>
      </c>
    </row>
    <row r="213" spans="2:25" ht="15" thickBot="1">
      <c r="B213" s="74">
        <v>5</v>
      </c>
      <c r="C213" s="164">
        <v>1907</v>
      </c>
      <c r="D213" s="164">
        <v>983</v>
      </c>
      <c r="E213" s="164">
        <v>1182</v>
      </c>
      <c r="F213" s="164">
        <v>1647</v>
      </c>
      <c r="G213" s="164">
        <v>2136</v>
      </c>
      <c r="H213" s="164">
        <v>2655</v>
      </c>
      <c r="I213" s="164">
        <v>3590</v>
      </c>
      <c r="J213" s="164">
        <v>4227</v>
      </c>
      <c r="K213" s="164">
        <v>4911</v>
      </c>
      <c r="L213" s="164">
        <v>5632</v>
      </c>
      <c r="M213" s="164">
        <v>7073</v>
      </c>
      <c r="N213" s="164">
        <v>10536</v>
      </c>
      <c r="O213" s="164">
        <v>14335</v>
      </c>
      <c r="R213" s="2"/>
      <c r="S213" s="2"/>
      <c r="U213" s="37" t="s">
        <v>307</v>
      </c>
      <c r="V213" s="38">
        <f t="shared" si="5"/>
        <v>4207</v>
      </c>
      <c r="W213" s="100"/>
      <c r="Y213" s="40">
        <f>IF('Cover Page'!$E$31 = 3, ROUND(V213,0),IF('Cover Page'!$E$31 =4, W213,"0"))</f>
        <v>4207</v>
      </c>
    </row>
    <row r="214" spans="2:25" ht="15" thickBot="1">
      <c r="B214" s="74">
        <v>5.5</v>
      </c>
      <c r="C214" s="164">
        <v>2075</v>
      </c>
      <c r="D214" s="164">
        <v>1062</v>
      </c>
      <c r="E214" s="164">
        <v>1277</v>
      </c>
      <c r="F214" s="164">
        <v>1779</v>
      </c>
      <c r="G214" s="164">
        <v>2310</v>
      </c>
      <c r="H214" s="164">
        <v>2870</v>
      </c>
      <c r="I214" s="164">
        <v>3864</v>
      </c>
      <c r="J214" s="164">
        <v>4549</v>
      </c>
      <c r="K214" s="164">
        <v>5279</v>
      </c>
      <c r="L214" s="164">
        <v>6054</v>
      </c>
      <c r="M214" s="164">
        <v>7596</v>
      </c>
      <c r="N214" s="164">
        <v>11288</v>
      </c>
      <c r="O214" s="164">
        <v>15357</v>
      </c>
      <c r="R214" s="2"/>
      <c r="S214" s="2"/>
      <c r="U214" s="37" t="s">
        <v>308</v>
      </c>
      <c r="V214" s="38">
        <f t="shared" si="5"/>
        <v>4357.25</v>
      </c>
      <c r="W214" s="100"/>
      <c r="Y214" s="40">
        <f>IF('Cover Page'!$E$31 = 3, ROUND(V214,0),IF('Cover Page'!$E$31 =4, W214,"0"))</f>
        <v>4357</v>
      </c>
    </row>
    <row r="215" spans="2:25" ht="15" thickBot="1">
      <c r="B215" s="74">
        <v>6</v>
      </c>
      <c r="C215" s="164">
        <v>2243</v>
      </c>
      <c r="D215" s="164">
        <v>1141</v>
      </c>
      <c r="E215" s="164">
        <v>1372</v>
      </c>
      <c r="F215" s="164">
        <v>1911</v>
      </c>
      <c r="G215" s="164">
        <v>2484</v>
      </c>
      <c r="H215" s="164">
        <v>3085</v>
      </c>
      <c r="I215" s="164">
        <v>4138</v>
      </c>
      <c r="J215" s="164">
        <v>4871</v>
      </c>
      <c r="K215" s="164">
        <v>5647</v>
      </c>
      <c r="L215" s="164">
        <v>6476</v>
      </c>
      <c r="M215" s="164">
        <v>8119</v>
      </c>
      <c r="N215" s="164">
        <v>12040</v>
      </c>
      <c r="O215" s="164">
        <v>16379</v>
      </c>
      <c r="R215" s="2"/>
      <c r="S215" s="2"/>
      <c r="U215" s="37" t="s">
        <v>309</v>
      </c>
      <c r="V215" s="38">
        <f t="shared" si="5"/>
        <v>4507.5</v>
      </c>
      <c r="W215" s="100"/>
      <c r="Y215" s="40">
        <f>IF('Cover Page'!$E$31 = 3, ROUND(V215,0),IF('Cover Page'!$E$31 =4, W215,"0"))</f>
        <v>4508</v>
      </c>
    </row>
    <row r="216" spans="2:25" ht="15" thickBot="1">
      <c r="B216" s="74">
        <v>6.5</v>
      </c>
      <c r="C216" s="164">
        <v>2411</v>
      </c>
      <c r="D216" s="164">
        <v>1220</v>
      </c>
      <c r="E216" s="164">
        <v>1467</v>
      </c>
      <c r="F216" s="164">
        <v>2043</v>
      </c>
      <c r="G216" s="164">
        <v>2658</v>
      </c>
      <c r="H216" s="164">
        <v>3300</v>
      </c>
      <c r="I216" s="164">
        <v>4412</v>
      </c>
      <c r="J216" s="164">
        <v>5193</v>
      </c>
      <c r="K216" s="164">
        <v>6015</v>
      </c>
      <c r="L216" s="164">
        <v>6898</v>
      </c>
      <c r="M216" s="164">
        <v>8642</v>
      </c>
      <c r="N216" s="164">
        <v>12792</v>
      </c>
      <c r="O216" s="164">
        <v>17401</v>
      </c>
      <c r="R216" s="2"/>
      <c r="S216" s="2"/>
      <c r="U216" s="37" t="s">
        <v>310</v>
      </c>
      <c r="V216" s="38">
        <f t="shared" si="5"/>
        <v>4657.75</v>
      </c>
      <c r="W216" s="100"/>
      <c r="Y216" s="40">
        <f>IF('Cover Page'!$E$31 = 3, ROUND(V216,0),IF('Cover Page'!$E$31 =4, W216,"0"))</f>
        <v>4658</v>
      </c>
    </row>
    <row r="217" spans="2:25" ht="15" thickBot="1">
      <c r="B217" s="74">
        <v>7</v>
      </c>
      <c r="C217" s="164">
        <v>2579</v>
      </c>
      <c r="D217" s="164">
        <v>1299</v>
      </c>
      <c r="E217" s="164">
        <v>1562</v>
      </c>
      <c r="F217" s="164">
        <v>2175</v>
      </c>
      <c r="G217" s="164">
        <v>2832</v>
      </c>
      <c r="H217" s="164">
        <v>3515</v>
      </c>
      <c r="I217" s="164">
        <v>4686</v>
      </c>
      <c r="J217" s="164">
        <v>5515</v>
      </c>
      <c r="K217" s="164">
        <v>6383</v>
      </c>
      <c r="L217" s="164">
        <v>7320</v>
      </c>
      <c r="M217" s="164">
        <v>9165</v>
      </c>
      <c r="N217" s="164">
        <v>13544</v>
      </c>
      <c r="O217" s="164">
        <v>18423</v>
      </c>
      <c r="R217" s="2"/>
      <c r="S217" s="2"/>
      <c r="U217" s="37" t="s">
        <v>311</v>
      </c>
      <c r="V217" s="38">
        <f t="shared" si="5"/>
        <v>4808</v>
      </c>
      <c r="W217" s="100"/>
      <c r="Y217" s="40">
        <f>IF('Cover Page'!$E$31 = 3, ROUND(V217,0),IF('Cover Page'!$E$31 =4, W217,"0"))</f>
        <v>4808</v>
      </c>
    </row>
    <row r="218" spans="2:25" ht="15" thickBot="1">
      <c r="B218" s="74">
        <v>7.5</v>
      </c>
      <c r="C218" s="164">
        <v>2747</v>
      </c>
      <c r="D218" s="164">
        <v>1378</v>
      </c>
      <c r="E218" s="164">
        <v>1657</v>
      </c>
      <c r="F218" s="164">
        <v>2307</v>
      </c>
      <c r="G218" s="164">
        <v>3006</v>
      </c>
      <c r="H218" s="164">
        <v>3730</v>
      </c>
      <c r="I218" s="164">
        <v>4960</v>
      </c>
      <c r="J218" s="164">
        <v>5837</v>
      </c>
      <c r="K218" s="164">
        <v>6751</v>
      </c>
      <c r="L218" s="164">
        <v>7742</v>
      </c>
      <c r="M218" s="164">
        <v>9688</v>
      </c>
      <c r="N218" s="164">
        <v>14296</v>
      </c>
      <c r="O218" s="164">
        <v>19445</v>
      </c>
      <c r="R218" s="2"/>
      <c r="S218" s="2"/>
      <c r="U218" s="37" t="s">
        <v>312</v>
      </c>
      <c r="V218" s="38">
        <f t="shared" si="5"/>
        <v>4958.25</v>
      </c>
      <c r="W218" s="100"/>
      <c r="Y218" s="40">
        <f>IF('Cover Page'!$E$31 = 3, ROUND(V218,0),IF('Cover Page'!$E$31 =4, W218,"0"))</f>
        <v>4958</v>
      </c>
    </row>
    <row r="219" spans="2:25" ht="15" thickBot="1">
      <c r="B219" s="74">
        <v>8</v>
      </c>
      <c r="C219" s="164">
        <v>2915</v>
      </c>
      <c r="D219" s="164">
        <v>1457</v>
      </c>
      <c r="E219" s="164">
        <v>1752</v>
      </c>
      <c r="F219" s="164">
        <v>2439</v>
      </c>
      <c r="G219" s="164">
        <v>3180</v>
      </c>
      <c r="H219" s="164">
        <v>3945</v>
      </c>
      <c r="I219" s="164">
        <v>5234</v>
      </c>
      <c r="J219" s="164">
        <v>6159</v>
      </c>
      <c r="K219" s="164">
        <v>7119</v>
      </c>
      <c r="L219" s="164">
        <v>8164</v>
      </c>
      <c r="M219" s="164">
        <v>10211</v>
      </c>
      <c r="N219" s="164">
        <v>15048</v>
      </c>
      <c r="O219" s="164">
        <v>20467</v>
      </c>
      <c r="R219" s="2"/>
      <c r="S219" s="2"/>
      <c r="U219" s="37" t="s">
        <v>313</v>
      </c>
      <c r="V219" s="38">
        <f t="shared" si="5"/>
        <v>5108.5</v>
      </c>
      <c r="W219" s="100"/>
      <c r="Y219" s="40">
        <f>IF('Cover Page'!$E$31 = 3, ROUND(V219,0),IF('Cover Page'!$E$31 =4, W219,"0"))</f>
        <v>5109</v>
      </c>
    </row>
    <row r="220" spans="2:25" ht="15" thickBot="1">
      <c r="B220" s="74">
        <v>8.5</v>
      </c>
      <c r="C220" s="164">
        <v>3083</v>
      </c>
      <c r="D220" s="164">
        <v>1536</v>
      </c>
      <c r="E220" s="164">
        <v>1847</v>
      </c>
      <c r="F220" s="164">
        <v>2571</v>
      </c>
      <c r="G220" s="164">
        <v>3354</v>
      </c>
      <c r="H220" s="164">
        <v>4160</v>
      </c>
      <c r="I220" s="164">
        <v>5508</v>
      </c>
      <c r="J220" s="164">
        <v>6481</v>
      </c>
      <c r="K220" s="164">
        <v>7487</v>
      </c>
      <c r="L220" s="164">
        <v>8586</v>
      </c>
      <c r="M220" s="164">
        <v>10734</v>
      </c>
      <c r="N220" s="164">
        <v>15800</v>
      </c>
      <c r="O220" s="164">
        <v>21489</v>
      </c>
      <c r="R220" s="2"/>
      <c r="S220" s="2"/>
      <c r="U220" s="37" t="s">
        <v>314</v>
      </c>
      <c r="V220" s="38">
        <f t="shared" si="5"/>
        <v>5258.75</v>
      </c>
      <c r="W220" s="100"/>
      <c r="Y220" s="40">
        <f>IF('Cover Page'!$E$31 = 3, ROUND(V220,0),IF('Cover Page'!$E$31 =4, W220,"0"))</f>
        <v>5259</v>
      </c>
    </row>
    <row r="221" spans="2:25" ht="15" thickBot="1">
      <c r="B221" s="74">
        <v>9</v>
      </c>
      <c r="C221" s="164">
        <v>3251</v>
      </c>
      <c r="D221" s="164">
        <v>1615</v>
      </c>
      <c r="E221" s="164">
        <v>1942</v>
      </c>
      <c r="F221" s="164">
        <v>2703</v>
      </c>
      <c r="G221" s="164">
        <v>3528</v>
      </c>
      <c r="H221" s="164">
        <v>4375</v>
      </c>
      <c r="I221" s="164">
        <v>5782</v>
      </c>
      <c r="J221" s="164">
        <v>6803</v>
      </c>
      <c r="K221" s="164">
        <v>7855</v>
      </c>
      <c r="L221" s="164">
        <v>9008</v>
      </c>
      <c r="M221" s="164">
        <v>11257</v>
      </c>
      <c r="N221" s="164">
        <v>16552</v>
      </c>
      <c r="O221" s="164">
        <v>22511</v>
      </c>
      <c r="R221" s="2"/>
      <c r="S221" s="2"/>
      <c r="U221" s="35" t="s">
        <v>315</v>
      </c>
      <c r="V221" s="38">
        <f>AB$4*AB$5*$T12</f>
        <v>316.15099999999995</v>
      </c>
      <c r="W221" s="100"/>
      <c r="Y221" s="40">
        <f>IF('Cover Page'!$E$31 = 3, ROUND(V221,0),IF('Cover Page'!$E$31 =4, W221,"0"))</f>
        <v>316</v>
      </c>
    </row>
    <row r="222" spans="2:25" ht="15" thickBot="1">
      <c r="B222" s="74">
        <v>9.5</v>
      </c>
      <c r="C222" s="164">
        <v>3419</v>
      </c>
      <c r="D222" s="164">
        <v>1694</v>
      </c>
      <c r="E222" s="164">
        <v>2037</v>
      </c>
      <c r="F222" s="164">
        <v>2835</v>
      </c>
      <c r="G222" s="164">
        <v>3702</v>
      </c>
      <c r="H222" s="164">
        <v>4590</v>
      </c>
      <c r="I222" s="164">
        <v>6056</v>
      </c>
      <c r="J222" s="164">
        <v>7125</v>
      </c>
      <c r="K222" s="164">
        <v>8223</v>
      </c>
      <c r="L222" s="164">
        <v>9430</v>
      </c>
      <c r="M222" s="164">
        <v>11780</v>
      </c>
      <c r="N222" s="164">
        <v>17304</v>
      </c>
      <c r="O222" s="164">
        <v>23533</v>
      </c>
      <c r="R222" s="2"/>
      <c r="S222" s="2"/>
      <c r="U222" s="35" t="s">
        <v>316</v>
      </c>
      <c r="V222" s="38">
        <f t="shared" ref="V222:V255" si="6">AB$4*AB$5*$T12</f>
        <v>316.15099999999995</v>
      </c>
      <c r="W222" s="100"/>
      <c r="Y222" s="40">
        <f>IF('Cover Page'!$E$31 = 3, ROUND(V222,0),IF('Cover Page'!$E$31 =4, W222,"0"))</f>
        <v>316</v>
      </c>
    </row>
    <row r="223" spans="2:25" ht="15" thickBot="1">
      <c r="B223" s="74">
        <v>10</v>
      </c>
      <c r="C223" s="164">
        <v>3587</v>
      </c>
      <c r="D223" s="164">
        <v>1773</v>
      </c>
      <c r="E223" s="164">
        <v>2132</v>
      </c>
      <c r="F223" s="164">
        <v>2967</v>
      </c>
      <c r="G223" s="164">
        <v>3876</v>
      </c>
      <c r="H223" s="164">
        <v>4805</v>
      </c>
      <c r="I223" s="164">
        <v>6330</v>
      </c>
      <c r="J223" s="164">
        <v>7447</v>
      </c>
      <c r="K223" s="164">
        <v>8591</v>
      </c>
      <c r="L223" s="164">
        <v>9852</v>
      </c>
      <c r="M223" s="164">
        <v>12303</v>
      </c>
      <c r="N223" s="164">
        <v>18056</v>
      </c>
      <c r="O223" s="164">
        <v>24555</v>
      </c>
      <c r="R223" s="2"/>
      <c r="S223" s="2"/>
      <c r="U223" s="37" t="s">
        <v>317</v>
      </c>
      <c r="V223" s="38">
        <f t="shared" si="6"/>
        <v>474.22649999999993</v>
      </c>
      <c r="W223" s="100"/>
      <c r="Y223" s="40">
        <f>IF('Cover Page'!$E$31 = 3, ROUND(V223,0),IF('Cover Page'!$E$31 =4, W223,"0"))</f>
        <v>474</v>
      </c>
    </row>
    <row r="224" spans="2:25" ht="15" thickBot="1">
      <c r="B224" s="74">
        <v>10.5</v>
      </c>
      <c r="C224" s="164">
        <v>3755</v>
      </c>
      <c r="D224" s="164">
        <v>1852</v>
      </c>
      <c r="E224" s="164">
        <v>2227</v>
      </c>
      <c r="F224" s="164">
        <v>3099</v>
      </c>
      <c r="G224" s="164">
        <v>4050</v>
      </c>
      <c r="H224" s="164">
        <v>5020</v>
      </c>
      <c r="I224" s="164">
        <v>6604</v>
      </c>
      <c r="J224" s="164">
        <v>7769</v>
      </c>
      <c r="K224" s="164">
        <v>8959</v>
      </c>
      <c r="L224" s="164">
        <v>10274</v>
      </c>
      <c r="M224" s="164">
        <v>12826</v>
      </c>
      <c r="N224" s="164">
        <v>18808</v>
      </c>
      <c r="O224" s="164">
        <v>25577</v>
      </c>
      <c r="R224" s="2"/>
      <c r="S224" s="2"/>
      <c r="U224" s="37" t="s">
        <v>318</v>
      </c>
      <c r="V224" s="38">
        <f t="shared" si="6"/>
        <v>632.30199999999991</v>
      </c>
      <c r="W224" s="100"/>
      <c r="Y224" s="40">
        <f>IF('Cover Page'!$E$31 = 3, ROUND(V224,0),IF('Cover Page'!$E$31 =4, W224,"0"))</f>
        <v>632</v>
      </c>
    </row>
    <row r="225" spans="2:25" ht="15" thickBot="1">
      <c r="B225" s="74">
        <v>11</v>
      </c>
      <c r="C225" s="164">
        <v>3923</v>
      </c>
      <c r="D225" s="164">
        <v>1931</v>
      </c>
      <c r="E225" s="164">
        <v>2322</v>
      </c>
      <c r="F225" s="164">
        <v>3231</v>
      </c>
      <c r="G225" s="164">
        <v>4224</v>
      </c>
      <c r="H225" s="164">
        <v>5235</v>
      </c>
      <c r="I225" s="164">
        <v>6878</v>
      </c>
      <c r="J225" s="164">
        <v>8091</v>
      </c>
      <c r="K225" s="164">
        <v>9327</v>
      </c>
      <c r="L225" s="164">
        <v>10696</v>
      </c>
      <c r="M225" s="164">
        <v>13349</v>
      </c>
      <c r="N225" s="164">
        <v>19560</v>
      </c>
      <c r="O225" s="164">
        <v>26599</v>
      </c>
      <c r="R225" s="2"/>
      <c r="S225" s="2"/>
      <c r="U225" s="37" t="s">
        <v>319</v>
      </c>
      <c r="V225" s="38">
        <f t="shared" si="6"/>
        <v>790.37749999999983</v>
      </c>
      <c r="W225" s="100"/>
      <c r="Y225" s="40">
        <f>IF('Cover Page'!$E$31 = 3, ROUND(V225,0),IF('Cover Page'!$E$31 =4, W225,"0"))</f>
        <v>790</v>
      </c>
    </row>
    <row r="226" spans="2:25" ht="15" thickBot="1">
      <c r="B226" s="74">
        <v>11.5</v>
      </c>
      <c r="C226" s="164">
        <v>4091</v>
      </c>
      <c r="D226" s="164">
        <v>2010</v>
      </c>
      <c r="E226" s="164">
        <v>2417</v>
      </c>
      <c r="F226" s="164">
        <v>3363</v>
      </c>
      <c r="G226" s="164">
        <v>4398</v>
      </c>
      <c r="H226" s="164">
        <v>5450</v>
      </c>
      <c r="I226" s="164">
        <v>7152</v>
      </c>
      <c r="J226" s="164">
        <v>8413</v>
      </c>
      <c r="K226" s="164">
        <v>9695</v>
      </c>
      <c r="L226" s="164">
        <v>11118</v>
      </c>
      <c r="M226" s="164">
        <v>13872</v>
      </c>
      <c r="N226" s="164">
        <v>20312</v>
      </c>
      <c r="O226" s="164">
        <v>27621</v>
      </c>
      <c r="R226" s="2"/>
      <c r="S226" s="2"/>
      <c r="U226" s="37" t="s">
        <v>320</v>
      </c>
      <c r="V226" s="38">
        <f t="shared" si="6"/>
        <v>948.45299999999986</v>
      </c>
      <c r="W226" s="100"/>
      <c r="Y226" s="40">
        <f>IF('Cover Page'!$E$31 = 3, ROUND(V226,0),IF('Cover Page'!$E$31 =4, W226,"0"))</f>
        <v>948</v>
      </c>
    </row>
    <row r="227" spans="2:25" ht="15" thickBot="1">
      <c r="B227" s="74">
        <v>12</v>
      </c>
      <c r="C227" s="164">
        <v>4259</v>
      </c>
      <c r="D227" s="164">
        <v>2089</v>
      </c>
      <c r="E227" s="164">
        <v>2512</v>
      </c>
      <c r="F227" s="164">
        <v>3495</v>
      </c>
      <c r="G227" s="164">
        <v>4572</v>
      </c>
      <c r="H227" s="164">
        <v>5665</v>
      </c>
      <c r="I227" s="164">
        <v>7426</v>
      </c>
      <c r="J227" s="164">
        <v>8735</v>
      </c>
      <c r="K227" s="164">
        <v>10063</v>
      </c>
      <c r="L227" s="164">
        <v>11540</v>
      </c>
      <c r="M227" s="164">
        <v>14395</v>
      </c>
      <c r="N227" s="164">
        <v>21064</v>
      </c>
      <c r="O227" s="164">
        <v>28643</v>
      </c>
      <c r="R227" s="2"/>
      <c r="S227" s="2"/>
      <c r="U227" s="37" t="s">
        <v>321</v>
      </c>
      <c r="V227" s="38">
        <f t="shared" si="6"/>
        <v>1106.5284999999999</v>
      </c>
      <c r="W227" s="100"/>
      <c r="Y227" s="40">
        <f>IF('Cover Page'!$E$31 = 3, ROUND(V227,0),IF('Cover Page'!$E$31 =4, W227,"0"))</f>
        <v>1107</v>
      </c>
    </row>
    <row r="228" spans="2:25" ht="15" thickBot="1">
      <c r="B228" s="74">
        <v>12.5</v>
      </c>
      <c r="C228" s="164">
        <v>4427</v>
      </c>
      <c r="D228" s="164">
        <v>2168</v>
      </c>
      <c r="E228" s="164">
        <v>2607</v>
      </c>
      <c r="F228" s="164">
        <v>3627</v>
      </c>
      <c r="G228" s="164">
        <v>4746</v>
      </c>
      <c r="H228" s="164">
        <v>5880</v>
      </c>
      <c r="I228" s="164">
        <v>7700</v>
      </c>
      <c r="J228" s="164">
        <v>9057</v>
      </c>
      <c r="K228" s="164">
        <v>10431</v>
      </c>
      <c r="L228" s="164">
        <v>11962</v>
      </c>
      <c r="M228" s="164">
        <v>14918</v>
      </c>
      <c r="N228" s="164">
        <v>21816</v>
      </c>
      <c r="O228" s="164">
        <v>29665</v>
      </c>
      <c r="R228" s="2"/>
      <c r="S228" s="2"/>
      <c r="U228" s="37" t="s">
        <v>322</v>
      </c>
      <c r="V228" s="38">
        <f t="shared" si="6"/>
        <v>1264.6039999999998</v>
      </c>
      <c r="W228" s="100"/>
      <c r="Y228" s="40">
        <f>IF('Cover Page'!$E$31 = 3, ROUND(V228,0),IF('Cover Page'!$E$31 =4, W228,"0"))</f>
        <v>1265</v>
      </c>
    </row>
    <row r="229" spans="2:25" ht="15" thickBot="1">
      <c r="B229" s="74">
        <v>13</v>
      </c>
      <c r="C229" s="164">
        <v>4595</v>
      </c>
      <c r="D229" s="164">
        <v>2247</v>
      </c>
      <c r="E229" s="164">
        <v>2702</v>
      </c>
      <c r="F229" s="164">
        <v>3759</v>
      </c>
      <c r="G229" s="164">
        <v>4920</v>
      </c>
      <c r="H229" s="164">
        <v>6095</v>
      </c>
      <c r="I229" s="164">
        <v>7974</v>
      </c>
      <c r="J229" s="164">
        <v>9379</v>
      </c>
      <c r="K229" s="164">
        <v>10799</v>
      </c>
      <c r="L229" s="164">
        <v>12384</v>
      </c>
      <c r="M229" s="164">
        <v>15441</v>
      </c>
      <c r="N229" s="164">
        <v>22568</v>
      </c>
      <c r="O229" s="164">
        <v>30687</v>
      </c>
      <c r="R229" s="2"/>
      <c r="S229" s="2"/>
      <c r="U229" s="37" t="s">
        <v>323</v>
      </c>
      <c r="V229" s="38">
        <f t="shared" si="6"/>
        <v>1422.6794999999997</v>
      </c>
      <c r="W229" s="100"/>
      <c r="Y229" s="40">
        <f>IF('Cover Page'!$E$31 = 3, ROUND(V229,0),IF('Cover Page'!$E$31 =4, W229,"0"))</f>
        <v>1423</v>
      </c>
    </row>
    <row r="230" spans="2:25" ht="15" thickBot="1">
      <c r="B230" s="74">
        <v>13.5</v>
      </c>
      <c r="C230" s="164">
        <v>4763</v>
      </c>
      <c r="D230" s="164">
        <v>2326</v>
      </c>
      <c r="E230" s="164">
        <v>2797</v>
      </c>
      <c r="F230" s="164">
        <v>3891</v>
      </c>
      <c r="G230" s="164">
        <v>5094</v>
      </c>
      <c r="H230" s="164">
        <v>6310</v>
      </c>
      <c r="I230" s="164">
        <v>8248</v>
      </c>
      <c r="J230" s="164">
        <v>9701</v>
      </c>
      <c r="K230" s="164">
        <v>11167</v>
      </c>
      <c r="L230" s="164">
        <v>12806</v>
      </c>
      <c r="M230" s="164">
        <v>15964</v>
      </c>
      <c r="N230" s="164">
        <v>23320</v>
      </c>
      <c r="O230" s="164">
        <v>31709</v>
      </c>
      <c r="R230" s="2"/>
      <c r="S230" s="2"/>
      <c r="U230" s="37" t="s">
        <v>324</v>
      </c>
      <c r="V230" s="38">
        <f t="shared" si="6"/>
        <v>1580.7549999999997</v>
      </c>
      <c r="W230" s="100"/>
      <c r="Y230" s="40">
        <f>IF('Cover Page'!$E$31 = 3, ROUND(V230,0),IF('Cover Page'!$E$31 =4, W230,"0"))</f>
        <v>1581</v>
      </c>
    </row>
    <row r="231" spans="2:25" ht="15" thickBot="1">
      <c r="B231" s="74">
        <v>14</v>
      </c>
      <c r="C231" s="164">
        <v>4931</v>
      </c>
      <c r="D231" s="164">
        <v>2405</v>
      </c>
      <c r="E231" s="164">
        <v>2892</v>
      </c>
      <c r="F231" s="164">
        <v>4023</v>
      </c>
      <c r="G231" s="164">
        <v>5268</v>
      </c>
      <c r="H231" s="164">
        <v>6525</v>
      </c>
      <c r="I231" s="164">
        <v>8522</v>
      </c>
      <c r="J231" s="164">
        <v>10023</v>
      </c>
      <c r="K231" s="164">
        <v>11535</v>
      </c>
      <c r="L231" s="164">
        <v>13228</v>
      </c>
      <c r="M231" s="164">
        <v>16487</v>
      </c>
      <c r="N231" s="164">
        <v>24072</v>
      </c>
      <c r="O231" s="164">
        <v>32731</v>
      </c>
      <c r="R231" s="2"/>
      <c r="S231" s="2"/>
      <c r="U231" s="37" t="s">
        <v>325</v>
      </c>
      <c r="V231" s="38">
        <f t="shared" si="6"/>
        <v>1738.8304999999998</v>
      </c>
      <c r="W231" s="100"/>
      <c r="Y231" s="40">
        <f>IF('Cover Page'!$E$31 = 3, ROUND(V231,0),IF('Cover Page'!$E$31 =4, W231,"0"))</f>
        <v>1739</v>
      </c>
    </row>
    <row r="232" spans="2:25" ht="15" thickBot="1">
      <c r="B232" s="74">
        <v>14.5</v>
      </c>
      <c r="C232" s="164">
        <v>5099</v>
      </c>
      <c r="D232" s="164">
        <v>2484</v>
      </c>
      <c r="E232" s="164">
        <v>2987</v>
      </c>
      <c r="F232" s="164">
        <v>4155</v>
      </c>
      <c r="G232" s="164">
        <v>5442</v>
      </c>
      <c r="H232" s="164">
        <v>6740</v>
      </c>
      <c r="I232" s="164">
        <v>8796</v>
      </c>
      <c r="J232" s="164">
        <v>10345</v>
      </c>
      <c r="K232" s="164">
        <v>11903</v>
      </c>
      <c r="L232" s="164">
        <v>13650</v>
      </c>
      <c r="M232" s="164">
        <v>17010</v>
      </c>
      <c r="N232" s="164">
        <v>24824</v>
      </c>
      <c r="O232" s="164">
        <v>33753</v>
      </c>
      <c r="R232" s="2"/>
      <c r="S232" s="2"/>
      <c r="U232" s="37" t="s">
        <v>326</v>
      </c>
      <c r="V232" s="38">
        <f t="shared" si="6"/>
        <v>1896.9059999999997</v>
      </c>
      <c r="W232" s="100"/>
      <c r="Y232" s="40">
        <f>IF('Cover Page'!$E$31 = 3, ROUND(V232,0),IF('Cover Page'!$E$31 =4, W232,"0"))</f>
        <v>1897</v>
      </c>
    </row>
    <row r="233" spans="2:25" ht="15" thickBot="1">
      <c r="B233" s="74">
        <v>15</v>
      </c>
      <c r="C233" s="164">
        <v>5267</v>
      </c>
      <c r="D233" s="164">
        <v>2563</v>
      </c>
      <c r="E233" s="164">
        <v>3082</v>
      </c>
      <c r="F233" s="164">
        <v>4287</v>
      </c>
      <c r="G233" s="164">
        <v>5616</v>
      </c>
      <c r="H233" s="164">
        <v>6955</v>
      </c>
      <c r="I233" s="164">
        <v>9070</v>
      </c>
      <c r="J233" s="164">
        <v>10667</v>
      </c>
      <c r="K233" s="164">
        <v>12271</v>
      </c>
      <c r="L233" s="164">
        <v>14072</v>
      </c>
      <c r="M233" s="164">
        <v>17533</v>
      </c>
      <c r="N233" s="164">
        <v>25576</v>
      </c>
      <c r="O233" s="164">
        <v>34775</v>
      </c>
      <c r="R233" s="2"/>
      <c r="S233" s="2"/>
      <c r="U233" s="37" t="s">
        <v>327</v>
      </c>
      <c r="V233" s="38">
        <f t="shared" si="6"/>
        <v>2054.9814999999999</v>
      </c>
      <c r="W233" s="100"/>
      <c r="Y233" s="40">
        <f>IF('Cover Page'!$E$31 = 3, ROUND(V233,0),IF('Cover Page'!$E$31 =4, W233,"0"))</f>
        <v>2055</v>
      </c>
    </row>
    <row r="234" spans="2:25" ht="15" thickBot="1">
      <c r="B234" s="74">
        <v>15.5</v>
      </c>
      <c r="C234" s="164">
        <v>5435</v>
      </c>
      <c r="D234" s="164">
        <v>2642</v>
      </c>
      <c r="E234" s="164">
        <v>3177</v>
      </c>
      <c r="F234" s="164">
        <v>4419</v>
      </c>
      <c r="G234" s="164">
        <v>5790</v>
      </c>
      <c r="H234" s="164">
        <v>7170</v>
      </c>
      <c r="I234" s="164">
        <v>9344</v>
      </c>
      <c r="J234" s="164">
        <v>10989</v>
      </c>
      <c r="K234" s="164">
        <v>12639</v>
      </c>
      <c r="L234" s="164">
        <v>14494</v>
      </c>
      <c r="M234" s="164">
        <v>18056</v>
      </c>
      <c r="N234" s="164">
        <v>26328</v>
      </c>
      <c r="O234" s="164">
        <v>35797</v>
      </c>
      <c r="R234" s="2"/>
      <c r="S234" s="2"/>
      <c r="U234" s="37" t="s">
        <v>328</v>
      </c>
      <c r="V234" s="38">
        <f t="shared" si="6"/>
        <v>2213.0569999999998</v>
      </c>
      <c r="W234" s="100"/>
      <c r="Y234" s="40">
        <f>IF('Cover Page'!$E$31 = 3, ROUND(V234,0),IF('Cover Page'!$E$31 =4, W234,"0"))</f>
        <v>2213</v>
      </c>
    </row>
    <row r="235" spans="2:25" ht="15" thickBot="1">
      <c r="B235" s="74">
        <v>16</v>
      </c>
      <c r="C235" s="164">
        <v>5603</v>
      </c>
      <c r="D235" s="164">
        <v>2721</v>
      </c>
      <c r="E235" s="164">
        <v>3272</v>
      </c>
      <c r="F235" s="164">
        <v>4551</v>
      </c>
      <c r="G235" s="164">
        <v>5964</v>
      </c>
      <c r="H235" s="164">
        <v>7385</v>
      </c>
      <c r="I235" s="164">
        <v>9618</v>
      </c>
      <c r="J235" s="164">
        <v>11311</v>
      </c>
      <c r="K235" s="164">
        <v>13007</v>
      </c>
      <c r="L235" s="164">
        <v>14916</v>
      </c>
      <c r="M235" s="164">
        <v>18579</v>
      </c>
      <c r="N235" s="164">
        <v>27080</v>
      </c>
      <c r="O235" s="164">
        <v>36819</v>
      </c>
      <c r="R235" s="2"/>
      <c r="S235" s="2"/>
      <c r="U235" s="37" t="s">
        <v>329</v>
      </c>
      <c r="V235" s="38">
        <f t="shared" si="6"/>
        <v>2371.1324999999997</v>
      </c>
      <c r="W235" s="100"/>
      <c r="Y235" s="40">
        <f>IF('Cover Page'!$E$31 = 3, ROUND(V235,0),IF('Cover Page'!$E$31 =4, W235,"0"))</f>
        <v>2371</v>
      </c>
    </row>
    <row r="236" spans="2:25" ht="15" thickBot="1">
      <c r="B236" s="74">
        <v>16.5</v>
      </c>
      <c r="C236" s="164">
        <v>5771</v>
      </c>
      <c r="D236" s="164">
        <v>2800</v>
      </c>
      <c r="E236" s="164">
        <v>3367</v>
      </c>
      <c r="F236" s="164">
        <v>4683</v>
      </c>
      <c r="G236" s="164">
        <v>6138</v>
      </c>
      <c r="H236" s="164">
        <v>7600</v>
      </c>
      <c r="I236" s="164">
        <v>9892</v>
      </c>
      <c r="J236" s="164">
        <v>11633</v>
      </c>
      <c r="K236" s="164">
        <v>13375</v>
      </c>
      <c r="L236" s="164">
        <v>15338</v>
      </c>
      <c r="M236" s="164">
        <v>19102</v>
      </c>
      <c r="N236" s="164">
        <v>27832</v>
      </c>
      <c r="O236" s="164">
        <v>37841</v>
      </c>
      <c r="R236" s="2"/>
      <c r="S236" s="2"/>
      <c r="U236" s="37" t="s">
        <v>330</v>
      </c>
      <c r="V236" s="38">
        <f t="shared" si="6"/>
        <v>2529.2079999999996</v>
      </c>
      <c r="W236" s="100"/>
      <c r="Y236" s="40">
        <f>IF('Cover Page'!$E$31 = 3, ROUND(V236,0),IF('Cover Page'!$E$31 =4, W236,"0"))</f>
        <v>2529</v>
      </c>
    </row>
    <row r="237" spans="2:25" ht="15" thickBot="1">
      <c r="B237" s="74">
        <v>17</v>
      </c>
      <c r="C237" s="164">
        <v>5939</v>
      </c>
      <c r="D237" s="164">
        <v>2879</v>
      </c>
      <c r="E237" s="164">
        <v>3462</v>
      </c>
      <c r="F237" s="164">
        <v>4815</v>
      </c>
      <c r="G237" s="164">
        <v>6312</v>
      </c>
      <c r="H237" s="164">
        <v>7815</v>
      </c>
      <c r="I237" s="164">
        <v>10166</v>
      </c>
      <c r="J237" s="164">
        <v>11955</v>
      </c>
      <c r="K237" s="164">
        <v>13743</v>
      </c>
      <c r="L237" s="164">
        <v>15760</v>
      </c>
      <c r="M237" s="164">
        <v>19625</v>
      </c>
      <c r="N237" s="164">
        <v>28584</v>
      </c>
      <c r="O237" s="164">
        <v>38863</v>
      </c>
      <c r="R237" s="2"/>
      <c r="S237" s="2"/>
      <c r="U237" s="37" t="s">
        <v>331</v>
      </c>
      <c r="V237" s="38">
        <f t="shared" si="6"/>
        <v>2687.2834999999995</v>
      </c>
      <c r="W237" s="100"/>
      <c r="Y237" s="40">
        <f>IF('Cover Page'!$E$31 = 3, ROUND(V237,0),IF('Cover Page'!$E$31 =4, W237,"0"))</f>
        <v>2687</v>
      </c>
    </row>
    <row r="238" spans="2:25" ht="15" thickBot="1">
      <c r="B238" s="75">
        <v>17.5</v>
      </c>
      <c r="C238" s="164">
        <v>6107</v>
      </c>
      <c r="D238" s="164">
        <v>2958</v>
      </c>
      <c r="E238" s="164">
        <v>3557</v>
      </c>
      <c r="F238" s="164">
        <v>4947</v>
      </c>
      <c r="G238" s="164">
        <v>6486</v>
      </c>
      <c r="H238" s="164">
        <v>8030</v>
      </c>
      <c r="I238" s="164">
        <v>10440</v>
      </c>
      <c r="J238" s="164">
        <v>12277</v>
      </c>
      <c r="K238" s="164">
        <v>14111</v>
      </c>
      <c r="L238" s="164">
        <v>16182</v>
      </c>
      <c r="M238" s="164">
        <v>20148</v>
      </c>
      <c r="N238" s="164">
        <v>29336</v>
      </c>
      <c r="O238" s="164">
        <v>39885</v>
      </c>
      <c r="R238" s="2"/>
      <c r="S238" s="2"/>
      <c r="U238" s="37" t="s">
        <v>332</v>
      </c>
      <c r="V238" s="38">
        <f t="shared" si="6"/>
        <v>2845.3589999999995</v>
      </c>
      <c r="W238" s="100"/>
      <c r="Y238" s="40">
        <f>IF('Cover Page'!$E$31 = 3, ROUND(V238,0),IF('Cover Page'!$E$31 =4, W238,"0"))</f>
        <v>2845</v>
      </c>
    </row>
    <row r="239" spans="2:25" ht="15" thickBot="1">
      <c r="R239" s="2"/>
      <c r="S239" s="2"/>
      <c r="U239" s="37" t="s">
        <v>333</v>
      </c>
      <c r="V239" s="38">
        <f t="shared" si="6"/>
        <v>3003.4344999999994</v>
      </c>
      <c r="W239" s="100"/>
      <c r="Y239" s="40">
        <f>IF('Cover Page'!$E$31 = 3, ROUND(V239,0),IF('Cover Page'!$E$31 =4, W239,"0"))</f>
        <v>3003</v>
      </c>
    </row>
    <row r="240" spans="2:25" ht="15" thickBot="1">
      <c r="R240" s="2"/>
      <c r="S240" s="2"/>
      <c r="U240" s="37" t="s">
        <v>334</v>
      </c>
      <c r="V240" s="38">
        <f t="shared" si="6"/>
        <v>3161.5099999999993</v>
      </c>
      <c r="W240" s="100"/>
      <c r="Y240" s="40">
        <f>IF('Cover Page'!$E$31 = 3, ROUND(V240,0),IF('Cover Page'!$E$31 =4, W240,"0"))</f>
        <v>3162</v>
      </c>
    </row>
    <row r="241" spans="18:25" ht="15" thickBot="1">
      <c r="R241" s="2"/>
      <c r="S241" s="2"/>
      <c r="U241" s="37" t="s">
        <v>335</v>
      </c>
      <c r="V241" s="38">
        <f t="shared" si="6"/>
        <v>3319.5854999999997</v>
      </c>
      <c r="W241" s="100"/>
      <c r="Y241" s="40">
        <f>IF('Cover Page'!$E$31 = 3, ROUND(V241,0),IF('Cover Page'!$E$31 =4, W241,"0"))</f>
        <v>3320</v>
      </c>
    </row>
    <row r="242" spans="18:25" ht="15" thickBot="1">
      <c r="R242" s="2"/>
      <c r="S242" s="2"/>
      <c r="U242" s="37" t="s">
        <v>336</v>
      </c>
      <c r="V242" s="38">
        <f t="shared" si="6"/>
        <v>3477.6609999999996</v>
      </c>
      <c r="W242" s="100"/>
      <c r="Y242" s="40">
        <f>IF('Cover Page'!$E$31 = 3, ROUND(V242,0),IF('Cover Page'!$E$31 =4, W242,"0"))</f>
        <v>3478</v>
      </c>
    </row>
    <row r="243" spans="18:25" ht="15" thickBot="1">
      <c r="R243" s="2"/>
      <c r="S243" s="2"/>
      <c r="U243" s="37" t="s">
        <v>337</v>
      </c>
      <c r="V243" s="38">
        <f t="shared" si="6"/>
        <v>3635.7364999999995</v>
      </c>
      <c r="W243" s="100"/>
      <c r="Y243" s="40">
        <f>IF('Cover Page'!$E$31 = 3, ROUND(V243,0),IF('Cover Page'!$E$31 =4, W243,"0"))</f>
        <v>3636</v>
      </c>
    </row>
    <row r="244" spans="18:25" ht="15" thickBot="1">
      <c r="R244" s="2"/>
      <c r="S244" s="2"/>
      <c r="U244" s="37" t="s">
        <v>338</v>
      </c>
      <c r="V244" s="38">
        <f t="shared" si="6"/>
        <v>3793.8119999999994</v>
      </c>
      <c r="W244" s="100"/>
      <c r="Y244" s="40">
        <f>IF('Cover Page'!$E$31 = 3, ROUND(V244,0),IF('Cover Page'!$E$31 =4, W244,"0"))</f>
        <v>3794</v>
      </c>
    </row>
    <row r="245" spans="18:25" ht="15" thickBot="1">
      <c r="R245" s="2"/>
      <c r="S245" s="2"/>
      <c r="U245" s="37" t="s">
        <v>339</v>
      </c>
      <c r="V245" s="38">
        <f t="shared" si="6"/>
        <v>3951.8874999999994</v>
      </c>
      <c r="W245" s="100"/>
      <c r="Y245" s="40">
        <f>IF('Cover Page'!$E$31 = 3, ROUND(V245,0),IF('Cover Page'!$E$31 =4, W245,"0"))</f>
        <v>3952</v>
      </c>
    </row>
    <row r="246" spans="18:25" ht="15" thickBot="1">
      <c r="R246" s="2"/>
      <c r="S246" s="2"/>
      <c r="U246" s="37" t="s">
        <v>340</v>
      </c>
      <c r="V246" s="38">
        <f t="shared" si="6"/>
        <v>4109.9629999999997</v>
      </c>
      <c r="W246" s="100"/>
      <c r="Y246" s="40">
        <f>IF('Cover Page'!$E$31 = 3, ROUND(V246,0),IF('Cover Page'!$E$31 =4, W246,"0"))</f>
        <v>4110</v>
      </c>
    </row>
    <row r="247" spans="18:25" ht="15" thickBot="1">
      <c r="R247" s="2"/>
      <c r="S247" s="2"/>
      <c r="U247" s="37" t="s">
        <v>341</v>
      </c>
      <c r="V247" s="38">
        <f t="shared" si="6"/>
        <v>4268.0384999999997</v>
      </c>
      <c r="W247" s="100"/>
      <c r="Y247" s="40">
        <f>IF('Cover Page'!$E$31 = 3, ROUND(V247,0),IF('Cover Page'!$E$31 =4, W247,"0"))</f>
        <v>4268</v>
      </c>
    </row>
    <row r="248" spans="18:25" ht="15" thickBot="1">
      <c r="R248" s="2"/>
      <c r="S248" s="2"/>
      <c r="U248" s="37" t="s">
        <v>342</v>
      </c>
      <c r="V248" s="38">
        <f t="shared" si="6"/>
        <v>4426.1139999999996</v>
      </c>
      <c r="W248" s="100"/>
      <c r="Y248" s="40">
        <f>IF('Cover Page'!$E$31 = 3, ROUND(V248,0),IF('Cover Page'!$E$31 =4, W248,"0"))</f>
        <v>4426</v>
      </c>
    </row>
    <row r="249" spans="18:25" ht="15" thickBot="1">
      <c r="R249" s="2"/>
      <c r="S249" s="2"/>
      <c r="U249" s="37" t="s">
        <v>343</v>
      </c>
      <c r="V249" s="38">
        <f t="shared" si="6"/>
        <v>4584.1894999999995</v>
      </c>
      <c r="W249" s="100"/>
      <c r="Y249" s="40">
        <f>IF('Cover Page'!$E$31 = 3, ROUND(V249,0),IF('Cover Page'!$E$31 =4, W249,"0"))</f>
        <v>4584</v>
      </c>
    </row>
    <row r="250" spans="18:25" ht="15" thickBot="1">
      <c r="R250" s="2"/>
      <c r="S250" s="2"/>
      <c r="U250" s="37" t="s">
        <v>344</v>
      </c>
      <c r="V250" s="38">
        <f t="shared" si="6"/>
        <v>4742.2649999999994</v>
      </c>
      <c r="W250" s="100"/>
      <c r="Y250" s="40">
        <f>IF('Cover Page'!$E$31 = 3, ROUND(V250,0),IF('Cover Page'!$E$31 =4, W250,"0"))</f>
        <v>4742</v>
      </c>
    </row>
    <row r="251" spans="18:25" ht="15" thickBot="1">
      <c r="R251" s="2"/>
      <c r="S251" s="2"/>
      <c r="U251" s="37" t="s">
        <v>345</v>
      </c>
      <c r="V251" s="38">
        <f t="shared" si="6"/>
        <v>4900.3404999999993</v>
      </c>
      <c r="W251" s="100"/>
      <c r="Y251" s="40">
        <f>IF('Cover Page'!$E$31 = 3, ROUND(V251,0),IF('Cover Page'!$E$31 =4, W251,"0"))</f>
        <v>4900</v>
      </c>
    </row>
    <row r="252" spans="18:25" ht="15" thickBot="1">
      <c r="R252" s="2"/>
      <c r="S252" s="2"/>
      <c r="U252" s="37" t="s">
        <v>346</v>
      </c>
      <c r="V252" s="38">
        <f t="shared" si="6"/>
        <v>5058.4159999999993</v>
      </c>
      <c r="W252" s="100"/>
      <c r="Y252" s="40">
        <f>IF('Cover Page'!$E$31 = 3, ROUND(V252,0),IF('Cover Page'!$E$31 =4, W252,"0"))</f>
        <v>5058</v>
      </c>
    </row>
    <row r="253" spans="18:25" ht="15" thickBot="1">
      <c r="R253" s="2"/>
      <c r="S253" s="2"/>
      <c r="U253" s="37" t="s">
        <v>347</v>
      </c>
      <c r="V253" s="38">
        <f t="shared" si="6"/>
        <v>5216.4914999999992</v>
      </c>
      <c r="W253" s="100"/>
      <c r="Y253" s="40">
        <f>IF('Cover Page'!$E$31 = 3, ROUND(V253,0),IF('Cover Page'!$E$31 =4, W253,"0"))</f>
        <v>5216</v>
      </c>
    </row>
    <row r="254" spans="18:25" ht="15" thickBot="1">
      <c r="R254" s="2"/>
      <c r="S254" s="2"/>
      <c r="U254" s="37" t="s">
        <v>348</v>
      </c>
      <c r="V254" s="38">
        <f t="shared" si="6"/>
        <v>5374.5669999999991</v>
      </c>
      <c r="W254" s="100"/>
      <c r="Y254" s="40">
        <f>IF('Cover Page'!$E$31 = 3, ROUND(V254,0),IF('Cover Page'!$E$31 =4, W254,"0"))</f>
        <v>5375</v>
      </c>
    </row>
    <row r="255" spans="18:25" ht="15" thickBot="1">
      <c r="R255" s="2"/>
      <c r="S255" s="2"/>
      <c r="U255" s="37" t="s">
        <v>349</v>
      </c>
      <c r="V255" s="38">
        <f t="shared" si="6"/>
        <v>5532.642499999999</v>
      </c>
      <c r="W255" s="100"/>
      <c r="Y255" s="40">
        <f>IF('Cover Page'!$E$31 = 3, ROUND(V255,0),IF('Cover Page'!$E$31 =4, W255,"0"))</f>
        <v>5533</v>
      </c>
    </row>
    <row r="256" spans="18:25" ht="15" thickBot="1">
      <c r="R256" s="2"/>
      <c r="S256" s="2"/>
      <c r="U256" s="35" t="s">
        <v>350</v>
      </c>
      <c r="V256" s="38">
        <f>AC$4*AC$5*$T12</f>
        <v>389.298</v>
      </c>
      <c r="W256" s="100"/>
      <c r="Y256" s="40">
        <f>IF('Cover Page'!$E$31 = 3, ROUND(V256,0),IF('Cover Page'!$E$31 =4, W256,"0"))</f>
        <v>389</v>
      </c>
    </row>
    <row r="257" spans="18:25" ht="15" thickBot="1">
      <c r="R257" s="2"/>
      <c r="S257" s="2"/>
      <c r="U257" s="35" t="s">
        <v>351</v>
      </c>
      <c r="V257" s="38">
        <f t="shared" ref="V257:V290" si="7">AC$4*AC$5*$T12</f>
        <v>389.298</v>
      </c>
      <c r="W257" s="100"/>
      <c r="Y257" s="40">
        <f>IF('Cover Page'!$E$31 = 3, ROUND(V257,0),IF('Cover Page'!$E$31 =4, W257,"0"))</f>
        <v>389</v>
      </c>
    </row>
    <row r="258" spans="18:25" ht="15" thickBot="1">
      <c r="R258" s="2"/>
      <c r="S258" s="2"/>
      <c r="U258" s="37" t="s">
        <v>352</v>
      </c>
      <c r="V258" s="38">
        <f t="shared" si="7"/>
        <v>583.947</v>
      </c>
      <c r="W258" s="100"/>
      <c r="Y258" s="40">
        <f>IF('Cover Page'!$E$31 = 3, ROUND(V258,0),IF('Cover Page'!$E$31 =4, W258,"0"))</f>
        <v>584</v>
      </c>
    </row>
    <row r="259" spans="18:25" ht="15" thickBot="1">
      <c r="R259" s="2"/>
      <c r="S259" s="2"/>
      <c r="U259" s="37" t="s">
        <v>353</v>
      </c>
      <c r="V259" s="38">
        <f t="shared" si="7"/>
        <v>778.596</v>
      </c>
      <c r="W259" s="100"/>
      <c r="Y259" s="40">
        <f>IF('Cover Page'!$E$31 = 3, ROUND(V259,0),IF('Cover Page'!$E$31 =4, W259,"0"))</f>
        <v>779</v>
      </c>
    </row>
    <row r="260" spans="18:25" ht="15" thickBot="1">
      <c r="R260" s="2"/>
      <c r="S260" s="2"/>
      <c r="U260" s="37" t="s">
        <v>354</v>
      </c>
      <c r="V260" s="38">
        <f t="shared" si="7"/>
        <v>973.245</v>
      </c>
      <c r="W260" s="100"/>
      <c r="Y260" s="40">
        <f>IF('Cover Page'!$E$31 = 3, ROUND(V260,0),IF('Cover Page'!$E$31 =4, W260,"0"))</f>
        <v>973</v>
      </c>
    </row>
    <row r="261" spans="18:25" ht="15" thickBot="1">
      <c r="R261" s="2"/>
      <c r="S261" s="2"/>
      <c r="U261" s="37" t="s">
        <v>355</v>
      </c>
      <c r="V261" s="38">
        <f t="shared" si="7"/>
        <v>1167.894</v>
      </c>
      <c r="W261" s="100"/>
      <c r="Y261" s="40">
        <f>IF('Cover Page'!$E$31 = 3, ROUND(V261,0),IF('Cover Page'!$E$31 =4, W261,"0"))</f>
        <v>1168</v>
      </c>
    </row>
    <row r="262" spans="18:25" ht="15" thickBot="1">
      <c r="R262" s="2"/>
      <c r="S262" s="2"/>
      <c r="U262" s="37" t="s">
        <v>356</v>
      </c>
      <c r="V262" s="38">
        <f t="shared" si="7"/>
        <v>1362.5430000000001</v>
      </c>
      <c r="W262" s="100"/>
      <c r="Y262" s="40">
        <f>IF('Cover Page'!$E$31 = 3, ROUND(V262,0),IF('Cover Page'!$E$31 =4, W262,"0"))</f>
        <v>1363</v>
      </c>
    </row>
    <row r="263" spans="18:25" ht="15" thickBot="1">
      <c r="R263" s="2"/>
      <c r="S263" s="2"/>
      <c r="U263" s="37" t="s">
        <v>357</v>
      </c>
      <c r="V263" s="38">
        <f t="shared" si="7"/>
        <v>1557.192</v>
      </c>
      <c r="W263" s="100"/>
      <c r="Y263" s="40">
        <f>IF('Cover Page'!$E$31 = 3, ROUND(V263,0),IF('Cover Page'!$E$31 =4, W263,"0"))</f>
        <v>1557</v>
      </c>
    </row>
    <row r="264" spans="18:25" ht="15" thickBot="1">
      <c r="R264" s="2"/>
      <c r="S264" s="2"/>
      <c r="U264" s="37" t="s">
        <v>358</v>
      </c>
      <c r="V264" s="38">
        <f t="shared" si="7"/>
        <v>1751.8409999999999</v>
      </c>
      <c r="W264" s="100"/>
      <c r="Y264" s="40">
        <f>IF('Cover Page'!$E$31 = 3, ROUND(V264,0),IF('Cover Page'!$E$31 =4, W264,"0"))</f>
        <v>1752</v>
      </c>
    </row>
    <row r="265" spans="18:25" ht="15" thickBot="1">
      <c r="R265" s="2"/>
      <c r="S265" s="2"/>
      <c r="U265" s="37" t="s">
        <v>359</v>
      </c>
      <c r="V265" s="38">
        <f t="shared" si="7"/>
        <v>1946.49</v>
      </c>
      <c r="W265" s="100"/>
      <c r="Y265" s="40">
        <f>IF('Cover Page'!$E$31 = 3, ROUND(V265,0),IF('Cover Page'!$E$31 =4, W265,"0"))</f>
        <v>1946</v>
      </c>
    </row>
    <row r="266" spans="18:25" ht="15" thickBot="1">
      <c r="R266" s="2"/>
      <c r="S266" s="2"/>
      <c r="U266" s="37" t="s">
        <v>360</v>
      </c>
      <c r="V266" s="38">
        <f t="shared" si="7"/>
        <v>2141.1390000000001</v>
      </c>
      <c r="W266" s="100"/>
      <c r="Y266" s="40">
        <f>IF('Cover Page'!$E$31 = 3, ROUND(V266,0),IF('Cover Page'!$E$31 =4, W266,"0"))</f>
        <v>2141</v>
      </c>
    </row>
    <row r="267" spans="18:25" ht="15" thickBot="1">
      <c r="R267" s="2"/>
      <c r="S267" s="2"/>
      <c r="U267" s="37" t="s">
        <v>361</v>
      </c>
      <c r="V267" s="38">
        <f t="shared" si="7"/>
        <v>2335.788</v>
      </c>
      <c r="W267" s="100"/>
      <c r="Y267" s="40">
        <f>IF('Cover Page'!$E$31 = 3, ROUND(V267,0),IF('Cover Page'!$E$31 =4, W267,"0"))</f>
        <v>2336</v>
      </c>
    </row>
    <row r="268" spans="18:25" ht="15" thickBot="1">
      <c r="R268" s="2"/>
      <c r="S268" s="2"/>
      <c r="U268" s="37" t="s">
        <v>362</v>
      </c>
      <c r="V268" s="38">
        <f t="shared" si="7"/>
        <v>2530.4369999999999</v>
      </c>
      <c r="W268" s="100"/>
      <c r="Y268" s="40">
        <f>IF('Cover Page'!$E$31 = 3, ROUND(V268,0),IF('Cover Page'!$E$31 =4, W268,"0"))</f>
        <v>2530</v>
      </c>
    </row>
    <row r="269" spans="18:25" ht="15" thickBot="1">
      <c r="R269" s="2"/>
      <c r="S269" s="2"/>
      <c r="U269" s="37" t="s">
        <v>363</v>
      </c>
      <c r="V269" s="38">
        <f t="shared" si="7"/>
        <v>2725.0860000000002</v>
      </c>
      <c r="W269" s="100"/>
      <c r="Y269" s="40">
        <f>IF('Cover Page'!$E$31 = 3, ROUND(V269,0),IF('Cover Page'!$E$31 =4, W269,"0"))</f>
        <v>2725</v>
      </c>
    </row>
    <row r="270" spans="18:25" ht="15" thickBot="1">
      <c r="R270" s="2"/>
      <c r="S270" s="2"/>
      <c r="U270" s="37" t="s">
        <v>364</v>
      </c>
      <c r="V270" s="38">
        <f t="shared" si="7"/>
        <v>2919.7350000000001</v>
      </c>
      <c r="W270" s="100"/>
      <c r="Y270" s="40">
        <f>IF('Cover Page'!$E$31 = 3, ROUND(V270,0),IF('Cover Page'!$E$31 =4, W270,"0"))</f>
        <v>2920</v>
      </c>
    </row>
    <row r="271" spans="18:25" ht="15" thickBot="1">
      <c r="R271" s="2"/>
      <c r="S271" s="2"/>
      <c r="U271" s="37" t="s">
        <v>365</v>
      </c>
      <c r="V271" s="38">
        <f t="shared" si="7"/>
        <v>3114.384</v>
      </c>
      <c r="W271" s="100"/>
      <c r="Y271" s="40">
        <f>IF('Cover Page'!$E$31 = 3, ROUND(V271,0),IF('Cover Page'!$E$31 =4, W271,"0"))</f>
        <v>3114</v>
      </c>
    </row>
    <row r="272" spans="18:25" ht="15" thickBot="1">
      <c r="R272" s="2"/>
      <c r="S272" s="2"/>
      <c r="U272" s="37" t="s">
        <v>366</v>
      </c>
      <c r="V272" s="38">
        <f t="shared" si="7"/>
        <v>3309.0329999999999</v>
      </c>
      <c r="W272" s="100"/>
      <c r="Y272" s="40">
        <f>IF('Cover Page'!$E$31 = 3, ROUND(V272,0),IF('Cover Page'!$E$31 =4, W272,"0"))</f>
        <v>3309</v>
      </c>
    </row>
    <row r="273" spans="18:25" ht="15" thickBot="1">
      <c r="R273" s="2"/>
      <c r="S273" s="2"/>
      <c r="U273" s="37" t="s">
        <v>367</v>
      </c>
      <c r="V273" s="38">
        <f t="shared" si="7"/>
        <v>3503.6819999999998</v>
      </c>
      <c r="W273" s="100"/>
      <c r="Y273" s="40">
        <f>IF('Cover Page'!$E$31 = 3, ROUND(V273,0),IF('Cover Page'!$E$31 =4, W273,"0"))</f>
        <v>3504</v>
      </c>
    </row>
    <row r="274" spans="18:25" ht="15" thickBot="1">
      <c r="R274" s="2"/>
      <c r="S274" s="2"/>
      <c r="U274" s="37" t="s">
        <v>368</v>
      </c>
      <c r="V274" s="38">
        <f t="shared" si="7"/>
        <v>3698.3310000000001</v>
      </c>
      <c r="W274" s="100"/>
      <c r="Y274" s="40">
        <f>IF('Cover Page'!$E$31 = 3, ROUND(V274,0),IF('Cover Page'!$E$31 =4, W274,"0"))</f>
        <v>3698</v>
      </c>
    </row>
    <row r="275" spans="18:25" ht="15" thickBot="1">
      <c r="R275" s="2"/>
      <c r="S275" s="2"/>
      <c r="U275" s="37" t="s">
        <v>369</v>
      </c>
      <c r="V275" s="38">
        <f t="shared" si="7"/>
        <v>3892.98</v>
      </c>
      <c r="W275" s="100"/>
      <c r="Y275" s="40">
        <f>IF('Cover Page'!$E$31 = 3, ROUND(V275,0),IF('Cover Page'!$E$31 =4, W275,"0"))</f>
        <v>3893</v>
      </c>
    </row>
    <row r="276" spans="18:25" ht="15" thickBot="1">
      <c r="R276" s="2"/>
      <c r="S276" s="2"/>
      <c r="U276" s="37" t="s">
        <v>370</v>
      </c>
      <c r="V276" s="38">
        <f t="shared" si="7"/>
        <v>4087.6289999999999</v>
      </c>
      <c r="W276" s="100"/>
      <c r="Y276" s="40">
        <f>IF('Cover Page'!$E$31 = 3, ROUND(V276,0),IF('Cover Page'!$E$31 =4, W276,"0"))</f>
        <v>4088</v>
      </c>
    </row>
    <row r="277" spans="18:25" ht="15" thickBot="1">
      <c r="R277" s="2"/>
      <c r="S277" s="2"/>
      <c r="U277" s="37" t="s">
        <v>371</v>
      </c>
      <c r="V277" s="38">
        <f t="shared" si="7"/>
        <v>4282.2780000000002</v>
      </c>
      <c r="W277" s="100"/>
      <c r="Y277" s="40">
        <f>IF('Cover Page'!$E$31 = 3, ROUND(V277,0),IF('Cover Page'!$E$31 =4, W277,"0"))</f>
        <v>4282</v>
      </c>
    </row>
    <row r="278" spans="18:25" ht="15" thickBot="1">
      <c r="R278" s="2"/>
      <c r="S278" s="2"/>
      <c r="U278" s="37" t="s">
        <v>372</v>
      </c>
      <c r="V278" s="38">
        <f t="shared" si="7"/>
        <v>4476.9269999999997</v>
      </c>
      <c r="W278" s="100"/>
      <c r="Y278" s="40">
        <f>IF('Cover Page'!$E$31 = 3, ROUND(V278,0),IF('Cover Page'!$E$31 =4, W278,"0"))</f>
        <v>4477</v>
      </c>
    </row>
    <row r="279" spans="18:25" ht="15" thickBot="1">
      <c r="R279" s="2"/>
      <c r="S279" s="2"/>
      <c r="U279" s="37" t="s">
        <v>373</v>
      </c>
      <c r="V279" s="38">
        <f t="shared" si="7"/>
        <v>4671.576</v>
      </c>
      <c r="W279" s="100"/>
      <c r="Y279" s="40">
        <f>IF('Cover Page'!$E$31 = 3, ROUND(V279,0),IF('Cover Page'!$E$31 =4, W279,"0"))</f>
        <v>4672</v>
      </c>
    </row>
    <row r="280" spans="18:25" ht="15" thickBot="1">
      <c r="R280" s="2"/>
      <c r="S280" s="2"/>
      <c r="U280" s="37" t="s">
        <v>374</v>
      </c>
      <c r="V280" s="38">
        <f t="shared" si="7"/>
        <v>4866.2250000000004</v>
      </c>
      <c r="W280" s="100"/>
      <c r="Y280" s="40">
        <f>IF('Cover Page'!$E$31 = 3, ROUND(V280,0),IF('Cover Page'!$E$31 =4, W280,"0"))</f>
        <v>4866</v>
      </c>
    </row>
    <row r="281" spans="18:25" ht="15" thickBot="1">
      <c r="R281" s="2"/>
      <c r="S281" s="2"/>
      <c r="U281" s="37" t="s">
        <v>375</v>
      </c>
      <c r="V281" s="38">
        <f t="shared" si="7"/>
        <v>5060.8739999999998</v>
      </c>
      <c r="W281" s="100"/>
      <c r="Y281" s="40">
        <f>IF('Cover Page'!$E$31 = 3, ROUND(V281,0),IF('Cover Page'!$E$31 =4, W281,"0"))</f>
        <v>5061</v>
      </c>
    </row>
    <row r="282" spans="18:25" ht="15" thickBot="1">
      <c r="R282" s="2"/>
      <c r="S282" s="2"/>
      <c r="U282" s="37" t="s">
        <v>376</v>
      </c>
      <c r="V282" s="38">
        <f t="shared" si="7"/>
        <v>5255.5230000000001</v>
      </c>
      <c r="W282" s="100"/>
      <c r="Y282" s="40">
        <f>IF('Cover Page'!$E$31 = 3, ROUND(V282,0),IF('Cover Page'!$E$31 =4, W282,"0"))</f>
        <v>5256</v>
      </c>
    </row>
    <row r="283" spans="18:25" ht="15" thickBot="1">
      <c r="R283" s="2"/>
      <c r="S283" s="2"/>
      <c r="U283" s="37" t="s">
        <v>377</v>
      </c>
      <c r="V283" s="38">
        <f t="shared" si="7"/>
        <v>5450.1720000000005</v>
      </c>
      <c r="W283" s="100"/>
      <c r="Y283" s="40">
        <f>IF('Cover Page'!$E$31 = 3, ROUND(V283,0),IF('Cover Page'!$E$31 =4, W283,"0"))</f>
        <v>5450</v>
      </c>
    </row>
    <row r="284" spans="18:25" ht="15" thickBot="1">
      <c r="R284" s="2"/>
      <c r="S284" s="2"/>
      <c r="U284" s="37" t="s">
        <v>378</v>
      </c>
      <c r="V284" s="38">
        <f t="shared" si="7"/>
        <v>5644.8209999999999</v>
      </c>
      <c r="W284" s="100"/>
      <c r="Y284" s="40">
        <f>IF('Cover Page'!$E$31 = 3, ROUND(V284,0),IF('Cover Page'!$E$31 =4, W284,"0"))</f>
        <v>5645</v>
      </c>
    </row>
    <row r="285" spans="18:25" ht="15" thickBot="1">
      <c r="R285" s="2"/>
      <c r="S285" s="2"/>
      <c r="U285" s="37" t="s">
        <v>379</v>
      </c>
      <c r="V285" s="38">
        <f t="shared" si="7"/>
        <v>5839.47</v>
      </c>
      <c r="W285" s="100"/>
      <c r="Y285" s="40">
        <f>IF('Cover Page'!$E$31 = 3, ROUND(V285,0),IF('Cover Page'!$E$31 =4, W285,"0"))</f>
        <v>5839</v>
      </c>
    </row>
    <row r="286" spans="18:25" ht="15" thickBot="1">
      <c r="R286" s="2"/>
      <c r="S286" s="2"/>
      <c r="U286" s="37" t="s">
        <v>380</v>
      </c>
      <c r="V286" s="38">
        <f t="shared" si="7"/>
        <v>6034.1189999999997</v>
      </c>
      <c r="W286" s="100"/>
      <c r="Y286" s="40">
        <f>IF('Cover Page'!$E$31 = 3, ROUND(V286,0),IF('Cover Page'!$E$31 =4, W286,"0"))</f>
        <v>6034</v>
      </c>
    </row>
    <row r="287" spans="18:25" ht="15" thickBot="1">
      <c r="R287" s="2"/>
      <c r="S287" s="2"/>
      <c r="U287" s="37" t="s">
        <v>381</v>
      </c>
      <c r="V287" s="38">
        <f t="shared" si="7"/>
        <v>6228.768</v>
      </c>
      <c r="W287" s="100"/>
      <c r="Y287" s="40">
        <f>IF('Cover Page'!$E$31 = 3, ROUND(V287,0),IF('Cover Page'!$E$31 =4, W287,"0"))</f>
        <v>6229</v>
      </c>
    </row>
    <row r="288" spans="18:25" ht="15" thickBot="1">
      <c r="R288" s="2"/>
      <c r="S288" s="2"/>
      <c r="U288" s="37" t="s">
        <v>382</v>
      </c>
      <c r="V288" s="38">
        <f t="shared" si="7"/>
        <v>6423.4170000000004</v>
      </c>
      <c r="W288" s="100"/>
      <c r="Y288" s="40">
        <f>IF('Cover Page'!$E$31 = 3, ROUND(V288,0),IF('Cover Page'!$E$31 =4, W288,"0"))</f>
        <v>6423</v>
      </c>
    </row>
    <row r="289" spans="18:25" ht="15" thickBot="1">
      <c r="R289" s="2"/>
      <c r="S289" s="2"/>
      <c r="U289" s="37" t="s">
        <v>383</v>
      </c>
      <c r="V289" s="38">
        <f t="shared" si="7"/>
        <v>6618.0659999999998</v>
      </c>
      <c r="W289" s="100"/>
      <c r="Y289" s="40">
        <f>IF('Cover Page'!$E$31 = 3, ROUND(V289,0),IF('Cover Page'!$E$31 =4, W289,"0"))</f>
        <v>6618</v>
      </c>
    </row>
    <row r="290" spans="18:25" ht="15" thickBot="1">
      <c r="R290" s="2"/>
      <c r="S290" s="2"/>
      <c r="U290" s="37" t="s">
        <v>384</v>
      </c>
      <c r="V290" s="38">
        <f t="shared" si="7"/>
        <v>6812.7150000000001</v>
      </c>
      <c r="W290" s="100"/>
      <c r="Y290" s="40">
        <f>IF('Cover Page'!$E$31 = 3, ROUND(V290,0),IF('Cover Page'!$E$31 =4, W290,"0"))</f>
        <v>6813</v>
      </c>
    </row>
    <row r="291" spans="18:25" ht="15" thickBot="1">
      <c r="R291" s="2"/>
      <c r="S291" s="2"/>
      <c r="U291" s="35" t="s">
        <v>385</v>
      </c>
      <c r="V291" s="38">
        <f>AD$4*AD$5*$T12</f>
        <v>409.92</v>
      </c>
      <c r="W291" s="100"/>
      <c r="Y291" s="40">
        <f>IF('Cover Page'!$E$31 = 3, ROUND(V291,0),IF('Cover Page'!$E$31 =4, W291,"0"))</f>
        <v>410</v>
      </c>
    </row>
    <row r="292" spans="18:25" ht="15" thickBot="1">
      <c r="R292" s="2"/>
      <c r="S292" s="2"/>
      <c r="U292" s="35" t="s">
        <v>386</v>
      </c>
      <c r="V292" s="38">
        <f t="shared" ref="V292:V325" si="8">AD$4*AD$5*$T12</f>
        <v>409.92</v>
      </c>
      <c r="W292" s="100"/>
      <c r="Y292" s="40">
        <f>IF('Cover Page'!$E$31 = 3, ROUND(V292,0),IF('Cover Page'!$E$31 =4, W292,"0"))</f>
        <v>410</v>
      </c>
    </row>
    <row r="293" spans="18:25" ht="15" thickBot="1">
      <c r="R293" s="2"/>
      <c r="S293" s="2"/>
      <c r="U293" s="37" t="s">
        <v>387</v>
      </c>
      <c r="V293" s="38">
        <f t="shared" si="8"/>
        <v>614.88</v>
      </c>
      <c r="W293" s="100"/>
      <c r="Y293" s="40">
        <f>IF('Cover Page'!$E$31 = 3, ROUND(V293,0),IF('Cover Page'!$E$31 =4, W293,"0"))</f>
        <v>615</v>
      </c>
    </row>
    <row r="294" spans="18:25" ht="15" thickBot="1">
      <c r="R294" s="2"/>
      <c r="S294" s="2"/>
      <c r="U294" s="37" t="s">
        <v>388</v>
      </c>
      <c r="V294" s="38">
        <f t="shared" si="8"/>
        <v>819.84</v>
      </c>
      <c r="W294" s="100"/>
      <c r="Y294" s="40">
        <f>IF('Cover Page'!$E$31 = 3, ROUND(V294,0),IF('Cover Page'!$E$31 =4, W294,"0"))</f>
        <v>820</v>
      </c>
    </row>
    <row r="295" spans="18:25" ht="15" thickBot="1">
      <c r="R295" s="2"/>
      <c r="S295" s="2"/>
      <c r="U295" s="37" t="s">
        <v>389</v>
      </c>
      <c r="V295" s="38">
        <f t="shared" si="8"/>
        <v>1024.8</v>
      </c>
      <c r="W295" s="100"/>
      <c r="Y295" s="40">
        <f>IF('Cover Page'!$E$31 = 3, ROUND(V295,0),IF('Cover Page'!$E$31 =4, W295,"0"))</f>
        <v>1025</v>
      </c>
    </row>
    <row r="296" spans="18:25" ht="15" thickBot="1">
      <c r="R296" s="2"/>
      <c r="S296" s="2"/>
      <c r="U296" s="37" t="s">
        <v>390</v>
      </c>
      <c r="V296" s="38">
        <f t="shared" si="8"/>
        <v>1229.76</v>
      </c>
      <c r="W296" s="100"/>
      <c r="Y296" s="40">
        <f>IF('Cover Page'!$E$31 = 3, ROUND(V296,0),IF('Cover Page'!$E$31 =4, W296,"0"))</f>
        <v>1230</v>
      </c>
    </row>
    <row r="297" spans="18:25" ht="15" thickBot="1">
      <c r="R297" s="2"/>
      <c r="S297" s="2"/>
      <c r="U297" s="37" t="s">
        <v>391</v>
      </c>
      <c r="V297" s="38">
        <f t="shared" si="8"/>
        <v>1434.72</v>
      </c>
      <c r="W297" s="100"/>
      <c r="Y297" s="40">
        <f>IF('Cover Page'!$E$31 = 3, ROUND(V297,0),IF('Cover Page'!$E$31 =4, W297,"0"))</f>
        <v>1435</v>
      </c>
    </row>
    <row r="298" spans="18:25" ht="15" thickBot="1">
      <c r="R298" s="2"/>
      <c r="S298" s="2"/>
      <c r="U298" s="37" t="s">
        <v>392</v>
      </c>
      <c r="V298" s="38">
        <f t="shared" si="8"/>
        <v>1639.68</v>
      </c>
      <c r="W298" s="100"/>
      <c r="Y298" s="40">
        <f>IF('Cover Page'!$E$31 = 3, ROUND(V298,0),IF('Cover Page'!$E$31 =4, W298,"0"))</f>
        <v>1640</v>
      </c>
    </row>
    <row r="299" spans="18:25" ht="15" thickBot="1">
      <c r="R299" s="2"/>
      <c r="S299" s="2"/>
      <c r="U299" s="37" t="s">
        <v>393</v>
      </c>
      <c r="V299" s="38">
        <f t="shared" si="8"/>
        <v>1844.64</v>
      </c>
      <c r="W299" s="100"/>
      <c r="Y299" s="40">
        <f>IF('Cover Page'!$E$31 = 3, ROUND(V299,0),IF('Cover Page'!$E$31 =4, W299,"0"))</f>
        <v>1845</v>
      </c>
    </row>
    <row r="300" spans="18:25" ht="15" thickBot="1">
      <c r="R300" s="2"/>
      <c r="S300" s="2"/>
      <c r="U300" s="37" t="s">
        <v>394</v>
      </c>
      <c r="V300" s="38">
        <f t="shared" si="8"/>
        <v>2049.6</v>
      </c>
      <c r="W300" s="100"/>
      <c r="Y300" s="40">
        <f>IF('Cover Page'!$E$31 = 3, ROUND(V300,0),IF('Cover Page'!$E$31 =4, W300,"0"))</f>
        <v>2050</v>
      </c>
    </row>
    <row r="301" spans="18:25" ht="15" thickBot="1">
      <c r="R301" s="2"/>
      <c r="S301" s="2"/>
      <c r="U301" s="37" t="s">
        <v>395</v>
      </c>
      <c r="V301" s="38">
        <f t="shared" si="8"/>
        <v>2254.56</v>
      </c>
      <c r="W301" s="100"/>
      <c r="Y301" s="40">
        <f>IF('Cover Page'!$E$31 = 3, ROUND(V301,0),IF('Cover Page'!$E$31 =4, W301,"0"))</f>
        <v>2255</v>
      </c>
    </row>
    <row r="302" spans="18:25" ht="15" thickBot="1">
      <c r="R302" s="2"/>
      <c r="S302" s="2"/>
      <c r="U302" s="37" t="s">
        <v>396</v>
      </c>
      <c r="V302" s="38">
        <f t="shared" si="8"/>
        <v>2459.52</v>
      </c>
      <c r="W302" s="100"/>
      <c r="Y302" s="40">
        <f>IF('Cover Page'!$E$31 = 3, ROUND(V302,0),IF('Cover Page'!$E$31 =4, W302,"0"))</f>
        <v>2460</v>
      </c>
    </row>
    <row r="303" spans="18:25" ht="15" thickBot="1">
      <c r="R303" s="2"/>
      <c r="S303" s="2"/>
      <c r="U303" s="37" t="s">
        <v>397</v>
      </c>
      <c r="V303" s="38">
        <f t="shared" si="8"/>
        <v>2664.48</v>
      </c>
      <c r="W303" s="100"/>
      <c r="Y303" s="40">
        <f>IF('Cover Page'!$E$31 = 3, ROUND(V303,0),IF('Cover Page'!$E$31 =4, W303,"0"))</f>
        <v>2664</v>
      </c>
    </row>
    <row r="304" spans="18:25" ht="15" thickBot="1">
      <c r="R304" s="2"/>
      <c r="S304" s="2"/>
      <c r="U304" s="37" t="s">
        <v>398</v>
      </c>
      <c r="V304" s="38">
        <f t="shared" si="8"/>
        <v>2869.44</v>
      </c>
      <c r="W304" s="100"/>
      <c r="Y304" s="40">
        <f>IF('Cover Page'!$E$31 = 3, ROUND(V304,0),IF('Cover Page'!$E$31 =4, W304,"0"))</f>
        <v>2869</v>
      </c>
    </row>
    <row r="305" spans="18:25" ht="15" thickBot="1">
      <c r="R305" s="2"/>
      <c r="S305" s="2"/>
      <c r="U305" s="37" t="s">
        <v>399</v>
      </c>
      <c r="V305" s="38">
        <f t="shared" si="8"/>
        <v>3074.4</v>
      </c>
      <c r="W305" s="100"/>
      <c r="Y305" s="40">
        <f>IF('Cover Page'!$E$31 = 3, ROUND(V305,0),IF('Cover Page'!$E$31 =4, W305,"0"))</f>
        <v>3074</v>
      </c>
    </row>
    <row r="306" spans="18:25" ht="15" thickBot="1">
      <c r="R306" s="2"/>
      <c r="S306" s="2"/>
      <c r="U306" s="37" t="s">
        <v>400</v>
      </c>
      <c r="V306" s="38">
        <f t="shared" si="8"/>
        <v>3279.36</v>
      </c>
      <c r="W306" s="100"/>
      <c r="Y306" s="40">
        <f>IF('Cover Page'!$E$31 = 3, ROUND(V306,0),IF('Cover Page'!$E$31 =4, W306,"0"))</f>
        <v>3279</v>
      </c>
    </row>
    <row r="307" spans="18:25" ht="15" thickBot="1">
      <c r="R307" s="2"/>
      <c r="S307" s="2"/>
      <c r="U307" s="37" t="s">
        <v>401</v>
      </c>
      <c r="V307" s="38">
        <f t="shared" si="8"/>
        <v>3484.32</v>
      </c>
      <c r="W307" s="100"/>
      <c r="Y307" s="40">
        <f>IF('Cover Page'!$E$31 = 3, ROUND(V307,0),IF('Cover Page'!$E$31 =4, W307,"0"))</f>
        <v>3484</v>
      </c>
    </row>
    <row r="308" spans="18:25" ht="15" thickBot="1">
      <c r="R308" s="2"/>
      <c r="S308" s="2"/>
      <c r="U308" s="37" t="s">
        <v>402</v>
      </c>
      <c r="V308" s="38">
        <f t="shared" si="8"/>
        <v>3689.28</v>
      </c>
      <c r="W308" s="100"/>
      <c r="Y308" s="40">
        <f>IF('Cover Page'!$E$31 = 3, ROUND(V308,0),IF('Cover Page'!$E$31 =4, W308,"0"))</f>
        <v>3689</v>
      </c>
    </row>
    <row r="309" spans="18:25" ht="15" thickBot="1">
      <c r="R309" s="2"/>
      <c r="S309" s="2"/>
      <c r="U309" s="37" t="s">
        <v>403</v>
      </c>
      <c r="V309" s="38">
        <f t="shared" si="8"/>
        <v>3894.2400000000002</v>
      </c>
      <c r="W309" s="100"/>
      <c r="Y309" s="40">
        <f>IF('Cover Page'!$E$31 = 3, ROUND(V309,0),IF('Cover Page'!$E$31 =4, W309,"0"))</f>
        <v>3894</v>
      </c>
    </row>
    <row r="310" spans="18:25" ht="15" thickBot="1">
      <c r="R310" s="2"/>
      <c r="S310" s="2"/>
      <c r="U310" s="37" t="s">
        <v>404</v>
      </c>
      <c r="V310" s="38">
        <f t="shared" si="8"/>
        <v>4099.2</v>
      </c>
      <c r="W310" s="100"/>
      <c r="Y310" s="40">
        <f>IF('Cover Page'!$E$31 = 3, ROUND(V310,0),IF('Cover Page'!$E$31 =4, W310,"0"))</f>
        <v>4099</v>
      </c>
    </row>
    <row r="311" spans="18:25" ht="15" thickBot="1">
      <c r="R311" s="2"/>
      <c r="S311" s="2"/>
      <c r="U311" s="37" t="s">
        <v>405</v>
      </c>
      <c r="V311" s="38">
        <f t="shared" si="8"/>
        <v>4304.16</v>
      </c>
      <c r="W311" s="100"/>
      <c r="Y311" s="40">
        <f>IF('Cover Page'!$E$31 = 3, ROUND(V311,0),IF('Cover Page'!$E$31 =4, W311,"0"))</f>
        <v>4304</v>
      </c>
    </row>
    <row r="312" spans="18:25" ht="15" thickBot="1">
      <c r="R312" s="2"/>
      <c r="S312" s="2"/>
      <c r="U312" s="37" t="s">
        <v>406</v>
      </c>
      <c r="V312" s="38">
        <f t="shared" si="8"/>
        <v>4509.12</v>
      </c>
      <c r="W312" s="100"/>
      <c r="Y312" s="40">
        <f>IF('Cover Page'!$E$31 = 3, ROUND(V312,0),IF('Cover Page'!$E$31 =4, W312,"0"))</f>
        <v>4509</v>
      </c>
    </row>
    <row r="313" spans="18:25" ht="15" thickBot="1">
      <c r="R313" s="2"/>
      <c r="S313" s="2"/>
      <c r="U313" s="37" t="s">
        <v>407</v>
      </c>
      <c r="V313" s="38">
        <f t="shared" si="8"/>
        <v>4714.08</v>
      </c>
      <c r="W313" s="100"/>
      <c r="Y313" s="40">
        <f>IF('Cover Page'!$E$31 = 3, ROUND(V313,0),IF('Cover Page'!$E$31 =4, W313,"0"))</f>
        <v>4714</v>
      </c>
    </row>
    <row r="314" spans="18:25" ht="15" thickBot="1">
      <c r="R314" s="2"/>
      <c r="S314" s="2"/>
      <c r="U314" s="37" t="s">
        <v>408</v>
      </c>
      <c r="V314" s="38">
        <f t="shared" si="8"/>
        <v>4919.04</v>
      </c>
      <c r="W314" s="100"/>
      <c r="Y314" s="40">
        <f>IF('Cover Page'!$E$31 = 3, ROUND(V314,0),IF('Cover Page'!$E$31 =4, W314,"0"))</f>
        <v>4919</v>
      </c>
    </row>
    <row r="315" spans="18:25" ht="15" thickBot="1">
      <c r="R315" s="2"/>
      <c r="S315" s="2"/>
      <c r="U315" s="37" t="s">
        <v>409</v>
      </c>
      <c r="V315" s="38">
        <f t="shared" si="8"/>
        <v>5124</v>
      </c>
      <c r="W315" s="100"/>
      <c r="Y315" s="40">
        <f>IF('Cover Page'!$E$31 = 3, ROUND(V315,0),IF('Cover Page'!$E$31 =4, W315,"0"))</f>
        <v>5124</v>
      </c>
    </row>
    <row r="316" spans="18:25" ht="15" thickBot="1">
      <c r="R316" s="2"/>
      <c r="S316" s="2"/>
      <c r="U316" s="37" t="s">
        <v>410</v>
      </c>
      <c r="V316" s="38">
        <f t="shared" si="8"/>
        <v>5328.96</v>
      </c>
      <c r="W316" s="100"/>
      <c r="Y316" s="40">
        <f>IF('Cover Page'!$E$31 = 3, ROUND(V316,0),IF('Cover Page'!$E$31 =4, W316,"0"))</f>
        <v>5329</v>
      </c>
    </row>
    <row r="317" spans="18:25" ht="15" thickBot="1">
      <c r="R317" s="2"/>
      <c r="S317" s="2"/>
      <c r="U317" s="37" t="s">
        <v>411</v>
      </c>
      <c r="V317" s="38">
        <f t="shared" si="8"/>
        <v>5533.92</v>
      </c>
      <c r="W317" s="100"/>
      <c r="Y317" s="40">
        <f>IF('Cover Page'!$E$31 = 3, ROUND(V317,0),IF('Cover Page'!$E$31 =4, W317,"0"))</f>
        <v>5534</v>
      </c>
    </row>
    <row r="318" spans="18:25" ht="15" thickBot="1">
      <c r="R318" s="2"/>
      <c r="S318" s="2"/>
      <c r="U318" s="37" t="s">
        <v>412</v>
      </c>
      <c r="V318" s="38">
        <f t="shared" si="8"/>
        <v>5738.88</v>
      </c>
      <c r="W318" s="100"/>
      <c r="Y318" s="40">
        <f>IF('Cover Page'!$E$31 = 3, ROUND(V318,0),IF('Cover Page'!$E$31 =4, W318,"0"))</f>
        <v>5739</v>
      </c>
    </row>
    <row r="319" spans="18:25" ht="15" thickBot="1">
      <c r="R319" s="2"/>
      <c r="S319" s="2"/>
      <c r="U319" s="37" t="s">
        <v>413</v>
      </c>
      <c r="V319" s="38">
        <f t="shared" si="8"/>
        <v>5943.84</v>
      </c>
      <c r="W319" s="100"/>
      <c r="Y319" s="40">
        <f>IF('Cover Page'!$E$31 = 3, ROUND(V319,0),IF('Cover Page'!$E$31 =4, W319,"0"))</f>
        <v>5944</v>
      </c>
    </row>
    <row r="320" spans="18:25" ht="15" thickBot="1">
      <c r="R320" s="2"/>
      <c r="S320" s="2"/>
      <c r="U320" s="37" t="s">
        <v>414</v>
      </c>
      <c r="V320" s="38">
        <f t="shared" si="8"/>
        <v>6148.8</v>
      </c>
      <c r="W320" s="100"/>
      <c r="Y320" s="40">
        <f>IF('Cover Page'!$E$31 = 3, ROUND(V320,0),IF('Cover Page'!$E$31 =4, W320,"0"))</f>
        <v>6149</v>
      </c>
    </row>
    <row r="321" spans="18:25" ht="15" thickBot="1">
      <c r="R321" s="2"/>
      <c r="S321" s="2"/>
      <c r="U321" s="37" t="s">
        <v>415</v>
      </c>
      <c r="V321" s="38">
        <f t="shared" si="8"/>
        <v>6353.76</v>
      </c>
      <c r="W321" s="100"/>
      <c r="Y321" s="40">
        <f>IF('Cover Page'!$E$31 = 3, ROUND(V321,0),IF('Cover Page'!$E$31 =4, W321,"0"))</f>
        <v>6354</v>
      </c>
    </row>
    <row r="322" spans="18:25" ht="15" thickBot="1">
      <c r="R322" s="2"/>
      <c r="S322" s="2"/>
      <c r="U322" s="37" t="s">
        <v>416</v>
      </c>
      <c r="V322" s="38">
        <f t="shared" si="8"/>
        <v>6558.72</v>
      </c>
      <c r="W322" s="100"/>
      <c r="Y322" s="40">
        <f>IF('Cover Page'!$E$31 = 3, ROUND(V322,0),IF('Cover Page'!$E$31 =4, W322,"0"))</f>
        <v>6559</v>
      </c>
    </row>
    <row r="323" spans="18:25" ht="15" thickBot="1">
      <c r="R323" s="2"/>
      <c r="S323" s="2"/>
      <c r="U323" s="37" t="s">
        <v>417</v>
      </c>
      <c r="V323" s="38">
        <f t="shared" si="8"/>
        <v>6763.68</v>
      </c>
      <c r="W323" s="100"/>
      <c r="Y323" s="40">
        <f>IF('Cover Page'!$E$31 = 3, ROUND(V323,0),IF('Cover Page'!$E$31 =4, W323,"0"))</f>
        <v>6764</v>
      </c>
    </row>
    <row r="324" spans="18:25" ht="15" thickBot="1">
      <c r="R324" s="2"/>
      <c r="S324" s="2"/>
      <c r="U324" s="37" t="s">
        <v>418</v>
      </c>
      <c r="V324" s="38">
        <f t="shared" si="8"/>
        <v>6968.64</v>
      </c>
      <c r="W324" s="100"/>
      <c r="Y324" s="40">
        <f>IF('Cover Page'!$E$31 = 3, ROUND(V324,0),IF('Cover Page'!$E$31 =4, W324,"0"))</f>
        <v>6969</v>
      </c>
    </row>
    <row r="325" spans="18:25" ht="15" thickBot="1">
      <c r="R325" s="2"/>
      <c r="S325" s="2"/>
      <c r="U325" s="37" t="s">
        <v>419</v>
      </c>
      <c r="V325" s="38">
        <f t="shared" si="8"/>
        <v>7173.6</v>
      </c>
      <c r="W325" s="100"/>
      <c r="Y325" s="40">
        <f>IF('Cover Page'!$E$31 = 3, ROUND(V325,0),IF('Cover Page'!$E$31 =4, W325,"0"))</f>
        <v>7174</v>
      </c>
    </row>
    <row r="326" spans="18:25" ht="15" thickBot="1">
      <c r="R326" s="2"/>
      <c r="S326" s="2"/>
      <c r="U326" s="35" t="s">
        <v>420</v>
      </c>
      <c r="V326" s="38">
        <f>AE$4*AE$5*$T12</f>
        <v>523.952</v>
      </c>
      <c r="W326" s="100"/>
      <c r="Y326" s="40">
        <f>IF('Cover Page'!$E$31 = 3, ROUND(V326,0),IF('Cover Page'!$E$31 =4, W326,"0"))</f>
        <v>524</v>
      </c>
    </row>
    <row r="327" spans="18:25" ht="15" thickBot="1">
      <c r="R327" s="2"/>
      <c r="S327" s="2"/>
      <c r="U327" s="35" t="s">
        <v>421</v>
      </c>
      <c r="V327" s="38">
        <f t="shared" ref="V327:V360" si="9">AE$4*AE$5*$T12</f>
        <v>523.952</v>
      </c>
      <c r="W327" s="100"/>
      <c r="Y327" s="40">
        <f>IF('Cover Page'!$E$31 = 3, ROUND(V327,0),IF('Cover Page'!$E$31 =4, W327,"0"))</f>
        <v>524</v>
      </c>
    </row>
    <row r="328" spans="18:25" ht="15" thickBot="1">
      <c r="R328" s="2"/>
      <c r="S328" s="2"/>
      <c r="U328" s="37" t="s">
        <v>422</v>
      </c>
      <c r="V328" s="38">
        <f t="shared" si="9"/>
        <v>785.928</v>
      </c>
      <c r="W328" s="100"/>
      <c r="Y328" s="40">
        <f>IF('Cover Page'!$E$31 = 3, ROUND(V328,0),IF('Cover Page'!$E$31 =4, W328,"0"))</f>
        <v>786</v>
      </c>
    </row>
    <row r="329" spans="18:25" ht="15" thickBot="1">
      <c r="R329" s="2"/>
      <c r="S329" s="2"/>
      <c r="U329" s="37" t="s">
        <v>423</v>
      </c>
      <c r="V329" s="38">
        <f t="shared" si="9"/>
        <v>1047.904</v>
      </c>
      <c r="W329" s="100"/>
      <c r="Y329" s="40">
        <f>IF('Cover Page'!$E$31 = 3, ROUND(V329,0),IF('Cover Page'!$E$31 =4, W329,"0"))</f>
        <v>1048</v>
      </c>
    </row>
    <row r="330" spans="18:25" ht="15" thickBot="1">
      <c r="R330" s="2"/>
      <c r="S330" s="2"/>
      <c r="U330" s="37" t="s">
        <v>424</v>
      </c>
      <c r="V330" s="38">
        <f t="shared" si="9"/>
        <v>1309.8800000000001</v>
      </c>
      <c r="W330" s="100"/>
      <c r="Y330" s="40">
        <f>IF('Cover Page'!$E$31 = 3, ROUND(V330,0),IF('Cover Page'!$E$31 =4, W330,"0"))</f>
        <v>1310</v>
      </c>
    </row>
    <row r="331" spans="18:25" ht="15" thickBot="1">
      <c r="R331" s="2"/>
      <c r="S331" s="2"/>
      <c r="U331" s="37" t="s">
        <v>425</v>
      </c>
      <c r="V331" s="38">
        <f t="shared" si="9"/>
        <v>1571.856</v>
      </c>
      <c r="W331" s="100"/>
      <c r="Y331" s="40">
        <f>IF('Cover Page'!$E$31 = 3, ROUND(V331,0),IF('Cover Page'!$E$31 =4, W331,"0"))</f>
        <v>1572</v>
      </c>
    </row>
    <row r="332" spans="18:25" ht="15" thickBot="1">
      <c r="R332" s="2"/>
      <c r="S332" s="2"/>
      <c r="U332" s="37" t="s">
        <v>426</v>
      </c>
      <c r="V332" s="38">
        <f t="shared" si="9"/>
        <v>1833.8319999999999</v>
      </c>
      <c r="W332" s="100"/>
      <c r="Y332" s="40">
        <f>IF('Cover Page'!$E$31 = 3, ROUND(V332,0),IF('Cover Page'!$E$31 =4, W332,"0"))</f>
        <v>1834</v>
      </c>
    </row>
    <row r="333" spans="18:25" ht="15" thickBot="1">
      <c r="R333" s="2"/>
      <c r="S333" s="2"/>
      <c r="U333" s="37" t="s">
        <v>427</v>
      </c>
      <c r="V333" s="38">
        <f t="shared" si="9"/>
        <v>2095.808</v>
      </c>
      <c r="W333" s="100"/>
      <c r="Y333" s="40">
        <f>IF('Cover Page'!$E$31 = 3, ROUND(V333,0),IF('Cover Page'!$E$31 =4, W333,"0"))</f>
        <v>2096</v>
      </c>
    </row>
    <row r="334" spans="18:25" ht="15" thickBot="1">
      <c r="R334" s="2"/>
      <c r="S334" s="2"/>
      <c r="U334" s="37" t="s">
        <v>428</v>
      </c>
      <c r="V334" s="38">
        <f t="shared" si="9"/>
        <v>2357.7840000000001</v>
      </c>
      <c r="W334" s="100"/>
      <c r="Y334" s="40">
        <f>IF('Cover Page'!$E$31 = 3, ROUND(V334,0),IF('Cover Page'!$E$31 =4, W334,"0"))</f>
        <v>2358</v>
      </c>
    </row>
    <row r="335" spans="18:25" ht="15" thickBot="1">
      <c r="R335" s="2"/>
      <c r="S335" s="2"/>
      <c r="U335" s="37" t="s">
        <v>429</v>
      </c>
      <c r="V335" s="38">
        <f t="shared" si="9"/>
        <v>2619.7600000000002</v>
      </c>
      <c r="W335" s="100"/>
      <c r="Y335" s="40">
        <f>IF('Cover Page'!$E$31 = 3, ROUND(V335,0),IF('Cover Page'!$E$31 =4, W335,"0"))</f>
        <v>2620</v>
      </c>
    </row>
    <row r="336" spans="18:25" ht="15" thickBot="1">
      <c r="R336" s="2"/>
      <c r="S336" s="2"/>
      <c r="U336" s="37" t="s">
        <v>430</v>
      </c>
      <c r="V336" s="38">
        <f t="shared" si="9"/>
        <v>2881.7359999999999</v>
      </c>
      <c r="W336" s="100"/>
      <c r="Y336" s="40">
        <f>IF('Cover Page'!$E$31 = 3, ROUND(V336,0),IF('Cover Page'!$E$31 =4, W336,"0"))</f>
        <v>2882</v>
      </c>
    </row>
    <row r="337" spans="18:25" ht="15" thickBot="1">
      <c r="R337" s="2"/>
      <c r="S337" s="2"/>
      <c r="U337" s="37" t="s">
        <v>431</v>
      </c>
      <c r="V337" s="38">
        <f t="shared" si="9"/>
        <v>3143.712</v>
      </c>
      <c r="W337" s="100"/>
      <c r="Y337" s="40">
        <f>IF('Cover Page'!$E$31 = 3, ROUND(V337,0),IF('Cover Page'!$E$31 =4, W337,"0"))</f>
        <v>3144</v>
      </c>
    </row>
    <row r="338" spans="18:25" ht="15" thickBot="1">
      <c r="R338" s="2"/>
      <c r="S338" s="2"/>
      <c r="U338" s="37" t="s">
        <v>432</v>
      </c>
      <c r="V338" s="38">
        <f t="shared" si="9"/>
        <v>3405.6880000000001</v>
      </c>
      <c r="W338" s="100"/>
      <c r="Y338" s="40">
        <f>IF('Cover Page'!$E$31 = 3, ROUND(V338,0),IF('Cover Page'!$E$31 =4, W338,"0"))</f>
        <v>3406</v>
      </c>
    </row>
    <row r="339" spans="18:25" ht="15" thickBot="1">
      <c r="R339" s="2"/>
      <c r="S339" s="2"/>
      <c r="U339" s="37" t="s">
        <v>433</v>
      </c>
      <c r="V339" s="38">
        <f t="shared" si="9"/>
        <v>3667.6639999999998</v>
      </c>
      <c r="W339" s="100"/>
      <c r="Y339" s="40">
        <f>IF('Cover Page'!$E$31 = 3, ROUND(V339,0),IF('Cover Page'!$E$31 =4, W339,"0"))</f>
        <v>3668</v>
      </c>
    </row>
    <row r="340" spans="18:25" ht="15" thickBot="1">
      <c r="R340" s="2"/>
      <c r="S340" s="2"/>
      <c r="U340" s="37" t="s">
        <v>434</v>
      </c>
      <c r="V340" s="38">
        <f t="shared" si="9"/>
        <v>3929.64</v>
      </c>
      <c r="W340" s="100"/>
      <c r="Y340" s="40">
        <f>IF('Cover Page'!$E$31 = 3, ROUND(V340,0),IF('Cover Page'!$E$31 =4, W340,"0"))</f>
        <v>3930</v>
      </c>
    </row>
    <row r="341" spans="18:25" ht="15" thickBot="1">
      <c r="R341" s="2"/>
      <c r="S341" s="2"/>
      <c r="U341" s="37" t="s">
        <v>435</v>
      </c>
      <c r="V341" s="38">
        <f t="shared" si="9"/>
        <v>4191.616</v>
      </c>
      <c r="W341" s="100"/>
      <c r="Y341" s="40">
        <f>IF('Cover Page'!$E$31 = 3, ROUND(V341,0),IF('Cover Page'!$E$31 =4, W341,"0"))</f>
        <v>4192</v>
      </c>
    </row>
    <row r="342" spans="18:25" ht="15" thickBot="1">
      <c r="R342" s="2"/>
      <c r="S342" s="2"/>
      <c r="U342" s="37" t="s">
        <v>436</v>
      </c>
      <c r="V342" s="38">
        <f t="shared" si="9"/>
        <v>4453.5919999999996</v>
      </c>
      <c r="W342" s="100"/>
      <c r="Y342" s="40">
        <f>IF('Cover Page'!$E$31 = 3, ROUND(V342,0),IF('Cover Page'!$E$31 =4, W342,"0"))</f>
        <v>4454</v>
      </c>
    </row>
    <row r="343" spans="18:25" ht="15" thickBot="1">
      <c r="R343" s="2"/>
      <c r="S343" s="2"/>
      <c r="U343" s="37" t="s">
        <v>437</v>
      </c>
      <c r="V343" s="38">
        <f t="shared" si="9"/>
        <v>4715.5680000000002</v>
      </c>
      <c r="W343" s="100"/>
      <c r="Y343" s="40">
        <f>IF('Cover Page'!$E$31 = 3, ROUND(V343,0),IF('Cover Page'!$E$31 =4, W343,"0"))</f>
        <v>4716</v>
      </c>
    </row>
    <row r="344" spans="18:25" ht="15" thickBot="1">
      <c r="R344" s="2"/>
      <c r="S344" s="2"/>
      <c r="U344" s="37" t="s">
        <v>438</v>
      </c>
      <c r="V344" s="38">
        <f t="shared" si="9"/>
        <v>4977.5439999999999</v>
      </c>
      <c r="W344" s="100"/>
      <c r="Y344" s="40">
        <f>IF('Cover Page'!$E$31 = 3, ROUND(V344,0),IF('Cover Page'!$E$31 =4, W344,"0"))</f>
        <v>4978</v>
      </c>
    </row>
    <row r="345" spans="18:25" ht="15" thickBot="1">
      <c r="R345" s="2"/>
      <c r="S345" s="2"/>
      <c r="U345" s="37" t="s">
        <v>439</v>
      </c>
      <c r="V345" s="38">
        <f t="shared" si="9"/>
        <v>5239.5200000000004</v>
      </c>
      <c r="W345" s="100"/>
      <c r="Y345" s="40">
        <f>IF('Cover Page'!$E$31 = 3, ROUND(V345,0),IF('Cover Page'!$E$31 =4, W345,"0"))</f>
        <v>5240</v>
      </c>
    </row>
    <row r="346" spans="18:25" ht="15" thickBot="1">
      <c r="R346" s="2"/>
      <c r="S346" s="2"/>
      <c r="U346" s="37" t="s">
        <v>440</v>
      </c>
      <c r="V346" s="38">
        <f t="shared" si="9"/>
        <v>5501.4960000000001</v>
      </c>
      <c r="W346" s="100"/>
      <c r="Y346" s="40">
        <f>IF('Cover Page'!$E$31 = 3, ROUND(V346,0),IF('Cover Page'!$E$31 =4, W346,"0"))</f>
        <v>5501</v>
      </c>
    </row>
    <row r="347" spans="18:25" ht="15" thickBot="1">
      <c r="R347" s="2"/>
      <c r="S347" s="2"/>
      <c r="U347" s="37" t="s">
        <v>441</v>
      </c>
      <c r="V347" s="38">
        <f t="shared" si="9"/>
        <v>5763.4719999999998</v>
      </c>
      <c r="W347" s="100"/>
      <c r="Y347" s="40">
        <f>IF('Cover Page'!$E$31 = 3, ROUND(V347,0),IF('Cover Page'!$E$31 =4, W347,"0"))</f>
        <v>5763</v>
      </c>
    </row>
    <row r="348" spans="18:25" ht="15" thickBot="1">
      <c r="R348" s="2"/>
      <c r="S348" s="2"/>
      <c r="U348" s="37" t="s">
        <v>442</v>
      </c>
      <c r="V348" s="38">
        <f t="shared" si="9"/>
        <v>6025.4480000000003</v>
      </c>
      <c r="W348" s="100"/>
      <c r="Y348" s="40">
        <f>IF('Cover Page'!$E$31 = 3, ROUND(V348,0),IF('Cover Page'!$E$31 =4, W348,"0"))</f>
        <v>6025</v>
      </c>
    </row>
    <row r="349" spans="18:25" ht="15" thickBot="1">
      <c r="R349" s="2"/>
      <c r="S349" s="2"/>
      <c r="U349" s="37" t="s">
        <v>443</v>
      </c>
      <c r="V349" s="38">
        <f t="shared" si="9"/>
        <v>6287.424</v>
      </c>
      <c r="W349" s="100"/>
      <c r="Y349" s="40">
        <f>IF('Cover Page'!$E$31 = 3, ROUND(V349,0),IF('Cover Page'!$E$31 =4, W349,"0"))</f>
        <v>6287</v>
      </c>
    </row>
    <row r="350" spans="18:25" ht="15" thickBot="1">
      <c r="R350" s="2"/>
      <c r="S350" s="2"/>
      <c r="U350" s="37" t="s">
        <v>444</v>
      </c>
      <c r="V350" s="38">
        <f t="shared" si="9"/>
        <v>6549.4</v>
      </c>
      <c r="W350" s="100"/>
      <c r="Y350" s="40">
        <f>IF('Cover Page'!$E$31 = 3, ROUND(V350,0),IF('Cover Page'!$E$31 =4, W350,"0"))</f>
        <v>6549</v>
      </c>
    </row>
    <row r="351" spans="18:25" ht="15" thickBot="1">
      <c r="R351" s="2"/>
      <c r="S351" s="2"/>
      <c r="U351" s="37" t="s">
        <v>445</v>
      </c>
      <c r="V351" s="38">
        <f t="shared" si="9"/>
        <v>6811.3760000000002</v>
      </c>
      <c r="W351" s="100"/>
      <c r="Y351" s="40">
        <f>IF('Cover Page'!$E$31 = 3, ROUND(V351,0),IF('Cover Page'!$E$31 =4, W351,"0"))</f>
        <v>6811</v>
      </c>
    </row>
    <row r="352" spans="18:25" ht="15" thickBot="1">
      <c r="R352" s="2"/>
      <c r="S352" s="2"/>
      <c r="U352" s="37" t="s">
        <v>446</v>
      </c>
      <c r="V352" s="38">
        <f t="shared" si="9"/>
        <v>7073.3519999999999</v>
      </c>
      <c r="W352" s="100"/>
      <c r="Y352" s="40">
        <f>IF('Cover Page'!$E$31 = 3, ROUND(V352,0),IF('Cover Page'!$E$31 =4, W352,"0"))</f>
        <v>7073</v>
      </c>
    </row>
    <row r="353" spans="18:25" ht="15" thickBot="1">
      <c r="R353" s="2"/>
      <c r="S353" s="2"/>
      <c r="U353" s="37" t="s">
        <v>447</v>
      </c>
      <c r="V353" s="38">
        <f t="shared" si="9"/>
        <v>7335.3279999999995</v>
      </c>
      <c r="W353" s="100"/>
      <c r="Y353" s="40">
        <f>IF('Cover Page'!$E$31 = 3, ROUND(V353,0),IF('Cover Page'!$E$31 =4, W353,"0"))</f>
        <v>7335</v>
      </c>
    </row>
    <row r="354" spans="18:25" ht="15" thickBot="1">
      <c r="R354" s="2"/>
      <c r="S354" s="2"/>
      <c r="U354" s="37" t="s">
        <v>448</v>
      </c>
      <c r="V354" s="38">
        <f t="shared" si="9"/>
        <v>7597.3040000000001</v>
      </c>
      <c r="W354" s="100"/>
      <c r="Y354" s="40">
        <f>IF('Cover Page'!$E$31 = 3, ROUND(V354,0),IF('Cover Page'!$E$31 =4, W354,"0"))</f>
        <v>7597</v>
      </c>
    </row>
    <row r="355" spans="18:25" ht="15" thickBot="1">
      <c r="R355" s="2"/>
      <c r="S355" s="2"/>
      <c r="U355" s="37" t="s">
        <v>449</v>
      </c>
      <c r="V355" s="38">
        <f t="shared" si="9"/>
        <v>7859.28</v>
      </c>
      <c r="W355" s="100"/>
      <c r="Y355" s="40">
        <f>IF('Cover Page'!$E$31 = 3, ROUND(V355,0),IF('Cover Page'!$E$31 =4, W355,"0"))</f>
        <v>7859</v>
      </c>
    </row>
    <row r="356" spans="18:25" ht="15" thickBot="1">
      <c r="R356" s="2"/>
      <c r="S356" s="2"/>
      <c r="U356" s="37" t="s">
        <v>450</v>
      </c>
      <c r="V356" s="38">
        <f t="shared" si="9"/>
        <v>8121.2560000000003</v>
      </c>
      <c r="W356" s="100"/>
      <c r="Y356" s="40">
        <f>IF('Cover Page'!$E$31 = 3, ROUND(V356,0),IF('Cover Page'!$E$31 =4, W356,"0"))</f>
        <v>8121</v>
      </c>
    </row>
    <row r="357" spans="18:25" ht="15" thickBot="1">
      <c r="R357" s="2"/>
      <c r="S357" s="2"/>
      <c r="U357" s="37" t="s">
        <v>451</v>
      </c>
      <c r="V357" s="38">
        <f t="shared" si="9"/>
        <v>8383.232</v>
      </c>
      <c r="W357" s="100"/>
      <c r="Y357" s="40">
        <f>IF('Cover Page'!$E$31 = 3, ROUND(V357,0),IF('Cover Page'!$E$31 =4, W357,"0"))</f>
        <v>8383</v>
      </c>
    </row>
    <row r="358" spans="18:25" ht="15" thickBot="1">
      <c r="R358" s="2"/>
      <c r="S358" s="2"/>
      <c r="U358" s="37" t="s">
        <v>452</v>
      </c>
      <c r="V358" s="38">
        <f t="shared" si="9"/>
        <v>8645.2080000000005</v>
      </c>
      <c r="W358" s="100"/>
      <c r="Y358" s="40">
        <f>IF('Cover Page'!$E$31 = 3, ROUND(V358,0),IF('Cover Page'!$E$31 =4, W358,"0"))</f>
        <v>8645</v>
      </c>
    </row>
    <row r="359" spans="18:25" ht="15" thickBot="1">
      <c r="R359" s="2"/>
      <c r="S359" s="2"/>
      <c r="U359" s="37" t="s">
        <v>453</v>
      </c>
      <c r="V359" s="38">
        <f t="shared" si="9"/>
        <v>8907.1839999999993</v>
      </c>
      <c r="W359" s="100"/>
      <c r="Y359" s="40">
        <f>IF('Cover Page'!$E$31 = 3, ROUND(V359,0),IF('Cover Page'!$E$31 =4, W359,"0"))</f>
        <v>8907</v>
      </c>
    </row>
    <row r="360" spans="18:25" ht="15" thickBot="1">
      <c r="R360" s="2"/>
      <c r="S360" s="2"/>
      <c r="U360" s="37" t="s">
        <v>454</v>
      </c>
      <c r="V360" s="38">
        <f t="shared" si="9"/>
        <v>9169.16</v>
      </c>
      <c r="W360" s="100"/>
      <c r="Y360" s="40">
        <f>IF('Cover Page'!$E$31 = 3, ROUND(V360,0),IF('Cover Page'!$E$31 =4, W360,"0"))</f>
        <v>9169</v>
      </c>
    </row>
    <row r="361" spans="18:25" ht="15" thickBot="1">
      <c r="R361" s="2"/>
      <c r="S361" s="2"/>
      <c r="U361" s="35" t="s">
        <v>455</v>
      </c>
      <c r="V361" s="38">
        <f>AF$4*AF$5*$T12</f>
        <v>640.7600000000001</v>
      </c>
      <c r="W361" s="100"/>
      <c r="Y361" s="40">
        <f>IF('Cover Page'!$E$31 = 3, ROUND(V361,0),IF('Cover Page'!$E$31 =4, W361,"0"))</f>
        <v>641</v>
      </c>
    </row>
    <row r="362" spans="18:25" ht="15" thickBot="1">
      <c r="R362" s="2"/>
      <c r="S362" s="2"/>
      <c r="U362" s="35" t="s">
        <v>456</v>
      </c>
      <c r="V362" s="38">
        <f t="shared" ref="V362:V395" si="10">AF$4*AF$5*$T12</f>
        <v>640.7600000000001</v>
      </c>
      <c r="W362" s="100"/>
      <c r="Y362" s="40">
        <f>IF('Cover Page'!$E$31 = 3, ROUND(V362,0),IF('Cover Page'!$E$31 =4, W362,"0"))</f>
        <v>641</v>
      </c>
    </row>
    <row r="363" spans="18:25" ht="15" thickBot="1">
      <c r="R363" s="2"/>
      <c r="S363" s="2"/>
      <c r="U363" s="37" t="s">
        <v>457</v>
      </c>
      <c r="V363" s="38">
        <f t="shared" si="10"/>
        <v>961.1400000000001</v>
      </c>
      <c r="W363" s="100"/>
      <c r="Y363" s="40">
        <f>IF('Cover Page'!$E$31 = 3, ROUND(V363,0),IF('Cover Page'!$E$31 =4, W363,"0"))</f>
        <v>961</v>
      </c>
    </row>
    <row r="364" spans="18:25" ht="15" thickBot="1">
      <c r="R364" s="2"/>
      <c r="S364" s="2"/>
      <c r="U364" s="37" t="s">
        <v>458</v>
      </c>
      <c r="V364" s="38">
        <f t="shared" si="10"/>
        <v>1281.5200000000002</v>
      </c>
      <c r="W364" s="100"/>
      <c r="Y364" s="40">
        <f>IF('Cover Page'!$E$31 = 3, ROUND(V364,0),IF('Cover Page'!$E$31 =4, W364,"0"))</f>
        <v>1282</v>
      </c>
    </row>
    <row r="365" spans="18:25" ht="15" thickBot="1">
      <c r="R365" s="2"/>
      <c r="S365" s="2"/>
      <c r="U365" s="37" t="s">
        <v>459</v>
      </c>
      <c r="V365" s="38">
        <f t="shared" si="10"/>
        <v>1601.9000000000003</v>
      </c>
      <c r="W365" s="100"/>
      <c r="Y365" s="40">
        <f>IF('Cover Page'!$E$31 = 3, ROUND(V365,0),IF('Cover Page'!$E$31 =4, W365,"0"))</f>
        <v>1602</v>
      </c>
    </row>
    <row r="366" spans="18:25" ht="15" thickBot="1">
      <c r="R366" s="2"/>
      <c r="S366" s="2"/>
      <c r="U366" s="37" t="s">
        <v>460</v>
      </c>
      <c r="V366" s="38">
        <f t="shared" si="10"/>
        <v>1922.2800000000002</v>
      </c>
      <c r="W366" s="100"/>
      <c r="Y366" s="40">
        <f>IF('Cover Page'!$E$31 = 3, ROUND(V366,0),IF('Cover Page'!$E$31 =4, W366,"0"))</f>
        <v>1922</v>
      </c>
    </row>
    <row r="367" spans="18:25" ht="15" thickBot="1">
      <c r="R367" s="2"/>
      <c r="S367" s="2"/>
      <c r="U367" s="37" t="s">
        <v>461</v>
      </c>
      <c r="V367" s="38">
        <f t="shared" si="10"/>
        <v>2242.6600000000003</v>
      </c>
      <c r="W367" s="100"/>
      <c r="Y367" s="40">
        <f>IF('Cover Page'!$E$31 = 3, ROUND(V367,0),IF('Cover Page'!$E$31 =4, W367,"0"))</f>
        <v>2243</v>
      </c>
    </row>
    <row r="368" spans="18:25" ht="15" thickBot="1">
      <c r="R368" s="2"/>
      <c r="S368" s="2"/>
      <c r="U368" s="37" t="s">
        <v>462</v>
      </c>
      <c r="V368" s="38">
        <f t="shared" si="10"/>
        <v>2563.0400000000004</v>
      </c>
      <c r="W368" s="100"/>
      <c r="Y368" s="40">
        <f>IF('Cover Page'!$E$31 = 3, ROUND(V368,0),IF('Cover Page'!$E$31 =4, W368,"0"))</f>
        <v>2563</v>
      </c>
    </row>
    <row r="369" spans="18:25" ht="15" thickBot="1">
      <c r="R369" s="2"/>
      <c r="S369" s="2"/>
      <c r="U369" s="37" t="s">
        <v>463</v>
      </c>
      <c r="V369" s="38">
        <f t="shared" si="10"/>
        <v>2883.4200000000005</v>
      </c>
      <c r="W369" s="100"/>
      <c r="Y369" s="40">
        <f>IF('Cover Page'!$E$31 = 3, ROUND(V369,0),IF('Cover Page'!$E$31 =4, W369,"0"))</f>
        <v>2883</v>
      </c>
    </row>
    <row r="370" spans="18:25" ht="15" thickBot="1">
      <c r="R370" s="2"/>
      <c r="S370" s="2"/>
      <c r="U370" s="37" t="s">
        <v>464</v>
      </c>
      <c r="V370" s="38">
        <f t="shared" si="10"/>
        <v>3203.8000000000006</v>
      </c>
      <c r="W370" s="100"/>
      <c r="Y370" s="40">
        <f>IF('Cover Page'!$E$31 = 3, ROUND(V370,0),IF('Cover Page'!$E$31 =4, W370,"0"))</f>
        <v>3204</v>
      </c>
    </row>
    <row r="371" spans="18:25" ht="15" thickBot="1">
      <c r="R371" s="2"/>
      <c r="S371" s="2"/>
      <c r="U371" s="37" t="s">
        <v>465</v>
      </c>
      <c r="V371" s="38">
        <f t="shared" si="10"/>
        <v>3524.1800000000007</v>
      </c>
      <c r="W371" s="100"/>
      <c r="Y371" s="40">
        <f>IF('Cover Page'!$E$31 = 3, ROUND(V371,0),IF('Cover Page'!$E$31 =4, W371,"0"))</f>
        <v>3524</v>
      </c>
    </row>
    <row r="372" spans="18:25" ht="15" thickBot="1">
      <c r="R372" s="2"/>
      <c r="S372" s="2"/>
      <c r="U372" s="37" t="s">
        <v>466</v>
      </c>
      <c r="V372" s="38">
        <f t="shared" si="10"/>
        <v>3844.5600000000004</v>
      </c>
      <c r="W372" s="100"/>
      <c r="Y372" s="40">
        <f>IF('Cover Page'!$E$31 = 3, ROUND(V372,0),IF('Cover Page'!$E$31 =4, W372,"0"))</f>
        <v>3845</v>
      </c>
    </row>
    <row r="373" spans="18:25" ht="15" thickBot="1">
      <c r="R373" s="2"/>
      <c r="S373" s="2"/>
      <c r="U373" s="37" t="s">
        <v>467</v>
      </c>
      <c r="V373" s="38">
        <f t="shared" si="10"/>
        <v>4164.9400000000005</v>
      </c>
      <c r="W373" s="100"/>
      <c r="Y373" s="40">
        <f>IF('Cover Page'!$E$31 = 3, ROUND(V373,0),IF('Cover Page'!$E$31 =4, W373,"0"))</f>
        <v>4165</v>
      </c>
    </row>
    <row r="374" spans="18:25" ht="15" thickBot="1">
      <c r="R374" s="2"/>
      <c r="S374" s="2"/>
      <c r="U374" s="37" t="s">
        <v>468</v>
      </c>
      <c r="V374" s="38">
        <f t="shared" si="10"/>
        <v>4485.3200000000006</v>
      </c>
      <c r="W374" s="100"/>
      <c r="Y374" s="40">
        <f>IF('Cover Page'!$E$31 = 3, ROUND(V374,0),IF('Cover Page'!$E$31 =4, W374,"0"))</f>
        <v>4485</v>
      </c>
    </row>
    <row r="375" spans="18:25" ht="15" thickBot="1">
      <c r="R375" s="2"/>
      <c r="S375" s="2"/>
      <c r="U375" s="37" t="s">
        <v>469</v>
      </c>
      <c r="V375" s="38">
        <f t="shared" si="10"/>
        <v>4805.7000000000007</v>
      </c>
      <c r="W375" s="100"/>
      <c r="Y375" s="40">
        <f>IF('Cover Page'!$E$31 = 3, ROUND(V375,0),IF('Cover Page'!$E$31 =4, W375,"0"))</f>
        <v>4806</v>
      </c>
    </row>
    <row r="376" spans="18:25" ht="15" thickBot="1">
      <c r="R376" s="2"/>
      <c r="S376" s="2"/>
      <c r="U376" s="37" t="s">
        <v>470</v>
      </c>
      <c r="V376" s="38">
        <f t="shared" si="10"/>
        <v>5126.0800000000008</v>
      </c>
      <c r="W376" s="100"/>
      <c r="Y376" s="40">
        <f>IF('Cover Page'!$E$31 = 3, ROUND(V376,0),IF('Cover Page'!$E$31 =4, W376,"0"))</f>
        <v>5126</v>
      </c>
    </row>
    <row r="377" spans="18:25" ht="15" thickBot="1">
      <c r="R377" s="2"/>
      <c r="S377" s="2"/>
      <c r="U377" s="37" t="s">
        <v>471</v>
      </c>
      <c r="V377" s="38">
        <f t="shared" si="10"/>
        <v>5446.4600000000009</v>
      </c>
      <c r="W377" s="100"/>
      <c r="Y377" s="40">
        <f>IF('Cover Page'!$E$31 = 3, ROUND(V377,0),IF('Cover Page'!$E$31 =4, W377,"0"))</f>
        <v>5446</v>
      </c>
    </row>
    <row r="378" spans="18:25" ht="15" thickBot="1">
      <c r="R378" s="2"/>
      <c r="S378" s="2"/>
      <c r="U378" s="37" t="s">
        <v>472</v>
      </c>
      <c r="V378" s="38">
        <f t="shared" si="10"/>
        <v>5766.8400000000011</v>
      </c>
      <c r="W378" s="100"/>
      <c r="Y378" s="40">
        <f>IF('Cover Page'!$E$31 = 3, ROUND(V378,0),IF('Cover Page'!$E$31 =4, W378,"0"))</f>
        <v>5767</v>
      </c>
    </row>
    <row r="379" spans="18:25" ht="15" thickBot="1">
      <c r="R379" s="2"/>
      <c r="S379" s="2"/>
      <c r="U379" s="37" t="s">
        <v>473</v>
      </c>
      <c r="V379" s="38">
        <f t="shared" si="10"/>
        <v>6087.2200000000012</v>
      </c>
      <c r="W379" s="100"/>
      <c r="Y379" s="40">
        <f>IF('Cover Page'!$E$31 = 3, ROUND(V379,0),IF('Cover Page'!$E$31 =4, W379,"0"))</f>
        <v>6087</v>
      </c>
    </row>
    <row r="380" spans="18:25" ht="15" thickBot="1">
      <c r="R380" s="2"/>
      <c r="S380" s="2"/>
      <c r="U380" s="37" t="s">
        <v>474</v>
      </c>
      <c r="V380" s="38">
        <f t="shared" si="10"/>
        <v>6407.6000000000013</v>
      </c>
      <c r="W380" s="100"/>
      <c r="Y380" s="40">
        <f>IF('Cover Page'!$E$31 = 3, ROUND(V380,0),IF('Cover Page'!$E$31 =4, W380,"0"))</f>
        <v>6408</v>
      </c>
    </row>
    <row r="381" spans="18:25" ht="15" thickBot="1">
      <c r="R381" s="2"/>
      <c r="S381" s="2"/>
      <c r="U381" s="37" t="s">
        <v>475</v>
      </c>
      <c r="V381" s="38">
        <f t="shared" si="10"/>
        <v>6727.9800000000014</v>
      </c>
      <c r="W381" s="100"/>
      <c r="Y381" s="40">
        <f>IF('Cover Page'!$E$31 = 3, ROUND(V381,0),IF('Cover Page'!$E$31 =4, W381,"0"))</f>
        <v>6728</v>
      </c>
    </row>
    <row r="382" spans="18:25" ht="15" thickBot="1">
      <c r="R382" s="2"/>
      <c r="S382" s="2"/>
      <c r="U382" s="37" t="s">
        <v>476</v>
      </c>
      <c r="V382" s="38">
        <f t="shared" si="10"/>
        <v>7048.3600000000015</v>
      </c>
      <c r="W382" s="100"/>
      <c r="Y382" s="40">
        <f>IF('Cover Page'!$E$31 = 3, ROUND(V382,0),IF('Cover Page'!$E$31 =4, W382,"0"))</f>
        <v>7048</v>
      </c>
    </row>
    <row r="383" spans="18:25" ht="15" thickBot="1">
      <c r="R383" s="2"/>
      <c r="S383" s="2"/>
      <c r="U383" s="37" t="s">
        <v>477</v>
      </c>
      <c r="V383" s="38">
        <f t="shared" si="10"/>
        <v>7368.7400000000016</v>
      </c>
      <c r="W383" s="100"/>
      <c r="Y383" s="40">
        <f>IF('Cover Page'!$E$31 = 3, ROUND(V383,0),IF('Cover Page'!$E$31 =4, W383,"0"))</f>
        <v>7369</v>
      </c>
    </row>
    <row r="384" spans="18:25" ht="15" thickBot="1">
      <c r="R384" s="2"/>
      <c r="S384" s="2"/>
      <c r="U384" s="37" t="s">
        <v>478</v>
      </c>
      <c r="V384" s="38">
        <f t="shared" si="10"/>
        <v>7689.1200000000008</v>
      </c>
      <c r="W384" s="100"/>
      <c r="Y384" s="40">
        <f>IF('Cover Page'!$E$31 = 3, ROUND(V384,0),IF('Cover Page'!$E$31 =4, W384,"0"))</f>
        <v>7689</v>
      </c>
    </row>
    <row r="385" spans="18:25" ht="15" thickBot="1">
      <c r="R385" s="2"/>
      <c r="S385" s="2"/>
      <c r="U385" s="37" t="s">
        <v>479</v>
      </c>
      <c r="V385" s="38">
        <f t="shared" si="10"/>
        <v>8009.5000000000009</v>
      </c>
      <c r="W385" s="100"/>
      <c r="Y385" s="40">
        <f>IF('Cover Page'!$E$31 = 3, ROUND(V385,0),IF('Cover Page'!$E$31 =4, W385,"0"))</f>
        <v>8010</v>
      </c>
    </row>
    <row r="386" spans="18:25" ht="15" thickBot="1">
      <c r="R386" s="2"/>
      <c r="S386" s="2"/>
      <c r="U386" s="37" t="s">
        <v>480</v>
      </c>
      <c r="V386" s="38">
        <f t="shared" si="10"/>
        <v>8329.880000000001</v>
      </c>
      <c r="W386" s="100"/>
      <c r="Y386" s="40">
        <f>IF('Cover Page'!$E$31 = 3, ROUND(V386,0),IF('Cover Page'!$E$31 =4, W386,"0"))</f>
        <v>8330</v>
      </c>
    </row>
    <row r="387" spans="18:25" ht="15" thickBot="1">
      <c r="R387" s="2"/>
      <c r="S387" s="2"/>
      <c r="U387" s="37" t="s">
        <v>481</v>
      </c>
      <c r="V387" s="38">
        <f t="shared" si="10"/>
        <v>8650.260000000002</v>
      </c>
      <c r="W387" s="100"/>
      <c r="Y387" s="40">
        <f>IF('Cover Page'!$E$31 = 3, ROUND(V387,0),IF('Cover Page'!$E$31 =4, W387,"0"))</f>
        <v>8650</v>
      </c>
    </row>
    <row r="388" spans="18:25" ht="15" thickBot="1">
      <c r="R388" s="2"/>
      <c r="S388" s="2"/>
      <c r="U388" s="37" t="s">
        <v>482</v>
      </c>
      <c r="V388" s="38">
        <f t="shared" si="10"/>
        <v>8970.6400000000012</v>
      </c>
      <c r="W388" s="100"/>
      <c r="Y388" s="40">
        <f>IF('Cover Page'!$E$31 = 3, ROUND(V388,0),IF('Cover Page'!$E$31 =4, W388,"0"))</f>
        <v>8971</v>
      </c>
    </row>
    <row r="389" spans="18:25" ht="15" thickBot="1">
      <c r="R389" s="2"/>
      <c r="S389" s="2"/>
      <c r="U389" s="37" t="s">
        <v>483</v>
      </c>
      <c r="V389" s="38">
        <f t="shared" si="10"/>
        <v>9291.0200000000023</v>
      </c>
      <c r="W389" s="100"/>
      <c r="Y389" s="40">
        <f>IF('Cover Page'!$E$31 = 3, ROUND(V389,0),IF('Cover Page'!$E$31 =4, W389,"0"))</f>
        <v>9291</v>
      </c>
    </row>
    <row r="390" spans="18:25" ht="15" thickBot="1">
      <c r="R390" s="2"/>
      <c r="S390" s="2"/>
      <c r="U390" s="37" t="s">
        <v>484</v>
      </c>
      <c r="V390" s="38">
        <f t="shared" si="10"/>
        <v>9611.4000000000015</v>
      </c>
      <c r="W390" s="100"/>
      <c r="Y390" s="40">
        <f>IF('Cover Page'!$E$31 = 3, ROUND(V390,0),IF('Cover Page'!$E$31 =4, W390,"0"))</f>
        <v>9611</v>
      </c>
    </row>
    <row r="391" spans="18:25" ht="15" thickBot="1">
      <c r="R391" s="2"/>
      <c r="S391" s="2"/>
      <c r="U391" s="37" t="s">
        <v>485</v>
      </c>
      <c r="V391" s="38">
        <f t="shared" si="10"/>
        <v>9931.7800000000025</v>
      </c>
      <c r="W391" s="100"/>
      <c r="Y391" s="40">
        <f>IF('Cover Page'!$E$31 = 3, ROUND(V391,0),IF('Cover Page'!$E$31 =4, W391,"0"))</f>
        <v>9932</v>
      </c>
    </row>
    <row r="392" spans="18:25" ht="15" thickBot="1">
      <c r="R392" s="2"/>
      <c r="S392" s="2"/>
      <c r="U392" s="37" t="s">
        <v>486</v>
      </c>
      <c r="V392" s="38">
        <f t="shared" si="10"/>
        <v>10252.160000000002</v>
      </c>
      <c r="W392" s="100"/>
      <c r="Y392" s="40">
        <f>IF('Cover Page'!$E$31 = 3, ROUND(V392,0),IF('Cover Page'!$E$31 =4, W392,"0"))</f>
        <v>10252</v>
      </c>
    </row>
    <row r="393" spans="18:25" ht="15" thickBot="1">
      <c r="R393" s="2"/>
      <c r="S393" s="2"/>
      <c r="U393" s="37" t="s">
        <v>487</v>
      </c>
      <c r="V393" s="38">
        <f t="shared" si="10"/>
        <v>10572.54</v>
      </c>
      <c r="W393" s="100"/>
      <c r="Y393" s="40">
        <f>IF('Cover Page'!$E$31 = 3, ROUND(V393,0),IF('Cover Page'!$E$31 =4, W393,"0"))</f>
        <v>10573</v>
      </c>
    </row>
    <row r="394" spans="18:25" ht="15" thickBot="1">
      <c r="R394" s="2"/>
      <c r="S394" s="2"/>
      <c r="U394" s="37" t="s">
        <v>488</v>
      </c>
      <c r="V394" s="38">
        <f t="shared" si="10"/>
        <v>10892.920000000002</v>
      </c>
      <c r="W394" s="100"/>
      <c r="Y394" s="40">
        <f>IF('Cover Page'!$E$31 = 3, ROUND(V394,0),IF('Cover Page'!$E$31 =4, W394,"0"))</f>
        <v>10893</v>
      </c>
    </row>
    <row r="395" spans="18:25" ht="15" thickBot="1">
      <c r="R395" s="2"/>
      <c r="S395" s="2"/>
      <c r="U395" s="37" t="s">
        <v>489</v>
      </c>
      <c r="V395" s="38">
        <f t="shared" si="10"/>
        <v>11213.300000000001</v>
      </c>
      <c r="W395" s="100"/>
      <c r="Y395" s="40">
        <f>IF('Cover Page'!$E$31 = 3, ROUND(V395,0),IF('Cover Page'!$E$31 =4, W395,"0"))</f>
        <v>11213</v>
      </c>
    </row>
    <row r="396" spans="18:25" ht="15" thickBot="1">
      <c r="R396" s="2"/>
      <c r="S396" s="2"/>
      <c r="U396" s="35" t="s">
        <v>490</v>
      </c>
      <c r="V396" s="38">
        <f>AG$4*AG$5*$T12</f>
        <v>721.32900000000006</v>
      </c>
      <c r="W396" s="100"/>
      <c r="Y396" s="40">
        <f>IF('Cover Page'!$E$31 = 3, ROUND(V396,0),IF('Cover Page'!$E$31 =4, W396,"0"))</f>
        <v>721</v>
      </c>
    </row>
    <row r="397" spans="18:25" ht="15" thickBot="1">
      <c r="R397" s="2"/>
      <c r="S397" s="2"/>
      <c r="U397" s="35" t="s">
        <v>491</v>
      </c>
      <c r="V397" s="39">
        <f t="shared" ref="V397:V430" si="11">AG$4*AG$5*$T12</f>
        <v>721.32900000000006</v>
      </c>
      <c r="W397" s="100"/>
      <c r="Y397" s="40">
        <f>IF('Cover Page'!$E$31 = 3, ROUND(V397,0),IF('Cover Page'!$E$31 =4, W397,"0"))</f>
        <v>721</v>
      </c>
    </row>
    <row r="398" spans="18:25" ht="15" thickBot="1">
      <c r="R398" s="2"/>
      <c r="S398" s="2"/>
      <c r="U398" s="37" t="s">
        <v>492</v>
      </c>
      <c r="V398" s="39">
        <f t="shared" si="11"/>
        <v>1081.9935</v>
      </c>
      <c r="W398" s="100"/>
      <c r="Y398" s="40">
        <f>IF('Cover Page'!$E$31 = 3, ROUND(V398,0),IF('Cover Page'!$E$31 =4, W398,"0"))</f>
        <v>1082</v>
      </c>
    </row>
    <row r="399" spans="18:25" ht="15" thickBot="1">
      <c r="R399" s="2"/>
      <c r="S399" s="2"/>
      <c r="U399" s="37" t="s">
        <v>493</v>
      </c>
      <c r="V399" s="39">
        <f t="shared" si="11"/>
        <v>1442.6580000000001</v>
      </c>
      <c r="W399" s="100"/>
      <c r="Y399" s="40">
        <f>IF('Cover Page'!$E$31 = 3, ROUND(V399,0),IF('Cover Page'!$E$31 =4, W399,"0"))</f>
        <v>1443</v>
      </c>
    </row>
    <row r="400" spans="18:25" ht="15" thickBot="1">
      <c r="R400" s="2"/>
      <c r="S400" s="2"/>
      <c r="U400" s="37" t="s">
        <v>494</v>
      </c>
      <c r="V400" s="39">
        <f t="shared" si="11"/>
        <v>1803.3225000000002</v>
      </c>
      <c r="W400" s="100"/>
      <c r="Y400" s="40">
        <f>IF('Cover Page'!$E$31 = 3, ROUND(V400,0),IF('Cover Page'!$E$31 =4, W400,"0"))</f>
        <v>1803</v>
      </c>
    </row>
    <row r="401" spans="18:25" ht="15" thickBot="1">
      <c r="R401" s="2"/>
      <c r="S401" s="2"/>
      <c r="U401" s="37" t="s">
        <v>495</v>
      </c>
      <c r="V401" s="39">
        <f t="shared" si="11"/>
        <v>2163.9870000000001</v>
      </c>
      <c r="W401" s="100"/>
      <c r="Y401" s="40">
        <f>IF('Cover Page'!$E$31 = 3, ROUND(V401,0),IF('Cover Page'!$E$31 =4, W401,"0"))</f>
        <v>2164</v>
      </c>
    </row>
    <row r="402" spans="18:25" ht="15" thickBot="1">
      <c r="R402" s="2"/>
      <c r="S402" s="2"/>
      <c r="U402" s="37" t="s">
        <v>496</v>
      </c>
      <c r="V402" s="39">
        <f t="shared" si="11"/>
        <v>2524.6515000000004</v>
      </c>
      <c r="W402" s="100"/>
      <c r="Y402" s="40">
        <f>IF('Cover Page'!$E$31 = 3, ROUND(V402,0),IF('Cover Page'!$E$31 =4, W402,"0"))</f>
        <v>2525</v>
      </c>
    </row>
    <row r="403" spans="18:25" ht="15" thickBot="1">
      <c r="R403" s="2"/>
      <c r="S403" s="2"/>
      <c r="U403" s="37" t="s">
        <v>497</v>
      </c>
      <c r="V403" s="39">
        <f t="shared" si="11"/>
        <v>2885.3160000000003</v>
      </c>
      <c r="W403" s="100"/>
      <c r="Y403" s="40">
        <f>IF('Cover Page'!$E$31 = 3, ROUND(V403,0),IF('Cover Page'!$E$31 =4, W403,"0"))</f>
        <v>2885</v>
      </c>
    </row>
    <row r="404" spans="18:25" ht="15" thickBot="1">
      <c r="R404" s="2"/>
      <c r="S404" s="2"/>
      <c r="U404" s="37" t="s">
        <v>498</v>
      </c>
      <c r="V404" s="39">
        <f t="shared" si="11"/>
        <v>3245.9805000000001</v>
      </c>
      <c r="W404" s="100"/>
      <c r="Y404" s="40">
        <f>IF('Cover Page'!$E$31 = 3, ROUND(V404,0),IF('Cover Page'!$E$31 =4, W404,"0"))</f>
        <v>3246</v>
      </c>
    </row>
    <row r="405" spans="18:25" ht="15" thickBot="1">
      <c r="R405" s="2"/>
      <c r="S405" s="2"/>
      <c r="U405" s="37" t="s">
        <v>499</v>
      </c>
      <c r="V405" s="39">
        <f t="shared" si="11"/>
        <v>3606.6450000000004</v>
      </c>
      <c r="W405" s="100"/>
      <c r="Y405" s="40">
        <f>IF('Cover Page'!$E$31 = 3, ROUND(V405,0),IF('Cover Page'!$E$31 =4, W405,"0"))</f>
        <v>3607</v>
      </c>
    </row>
    <row r="406" spans="18:25" ht="15" thickBot="1">
      <c r="R406" s="2"/>
      <c r="S406" s="2"/>
      <c r="U406" s="37" t="s">
        <v>500</v>
      </c>
      <c r="V406" s="39">
        <f t="shared" si="11"/>
        <v>3967.3095000000003</v>
      </c>
      <c r="W406" s="100"/>
      <c r="Y406" s="40">
        <f>IF('Cover Page'!$E$31 = 3, ROUND(V406,0),IF('Cover Page'!$E$31 =4, W406,"0"))</f>
        <v>3967</v>
      </c>
    </row>
    <row r="407" spans="18:25" ht="15" thickBot="1">
      <c r="R407" s="2"/>
      <c r="S407" s="2"/>
      <c r="U407" s="37" t="s">
        <v>501</v>
      </c>
      <c r="V407" s="39">
        <f t="shared" si="11"/>
        <v>4327.9740000000002</v>
      </c>
      <c r="W407" s="100"/>
      <c r="Y407" s="40">
        <f>IF('Cover Page'!$E$31 = 3, ROUND(V407,0),IF('Cover Page'!$E$31 =4, W407,"0"))</f>
        <v>4328</v>
      </c>
    </row>
    <row r="408" spans="18:25" ht="15" thickBot="1">
      <c r="R408" s="2"/>
      <c r="S408" s="2"/>
      <c r="U408" s="37" t="s">
        <v>502</v>
      </c>
      <c r="V408" s="39">
        <f t="shared" si="11"/>
        <v>4688.6385</v>
      </c>
      <c r="W408" s="100"/>
      <c r="Y408" s="40">
        <f>IF('Cover Page'!$E$31 = 3, ROUND(V408,0),IF('Cover Page'!$E$31 =4, W408,"0"))</f>
        <v>4689</v>
      </c>
    </row>
    <row r="409" spans="18:25" ht="15" thickBot="1">
      <c r="R409" s="2"/>
      <c r="S409" s="2"/>
      <c r="U409" s="37" t="s">
        <v>503</v>
      </c>
      <c r="V409" s="39">
        <f t="shared" si="11"/>
        <v>5049.3030000000008</v>
      </c>
      <c r="W409" s="100"/>
      <c r="Y409" s="40">
        <f>IF('Cover Page'!$E$31 = 3, ROUND(V409,0),IF('Cover Page'!$E$31 =4, W409,"0"))</f>
        <v>5049</v>
      </c>
    </row>
    <row r="410" spans="18:25" ht="15" thickBot="1">
      <c r="R410" s="2"/>
      <c r="S410" s="2"/>
      <c r="U410" s="37" t="s">
        <v>504</v>
      </c>
      <c r="V410" s="39">
        <f t="shared" si="11"/>
        <v>5409.9675000000007</v>
      </c>
      <c r="W410" s="100"/>
      <c r="Y410" s="40">
        <f>IF('Cover Page'!$E$31 = 3, ROUND(V410,0),IF('Cover Page'!$E$31 =4, W410,"0"))</f>
        <v>5410</v>
      </c>
    </row>
    <row r="411" spans="18:25" ht="15" thickBot="1">
      <c r="R411" s="2"/>
      <c r="S411" s="2"/>
      <c r="U411" s="37" t="s">
        <v>505</v>
      </c>
      <c r="V411" s="39">
        <f t="shared" si="11"/>
        <v>5770.6320000000005</v>
      </c>
      <c r="W411" s="100"/>
      <c r="Y411" s="40">
        <f>IF('Cover Page'!$E$31 = 3, ROUND(V411,0),IF('Cover Page'!$E$31 =4, W411,"0"))</f>
        <v>5771</v>
      </c>
    </row>
    <row r="412" spans="18:25" ht="15" thickBot="1">
      <c r="R412" s="2"/>
      <c r="S412" s="2"/>
      <c r="U412" s="37" t="s">
        <v>506</v>
      </c>
      <c r="V412" s="39">
        <f t="shared" si="11"/>
        <v>6131.2965000000004</v>
      </c>
      <c r="W412" s="100"/>
      <c r="Y412" s="40">
        <f>IF('Cover Page'!$E$31 = 3, ROUND(V412,0),IF('Cover Page'!$E$31 =4, W412,"0"))</f>
        <v>6131</v>
      </c>
    </row>
    <row r="413" spans="18:25" ht="15" thickBot="1">
      <c r="R413" s="2"/>
      <c r="S413" s="2"/>
      <c r="U413" s="37" t="s">
        <v>507</v>
      </c>
      <c r="V413" s="39">
        <f t="shared" si="11"/>
        <v>6491.9610000000002</v>
      </c>
      <c r="W413" s="100"/>
      <c r="Y413" s="40">
        <f>IF('Cover Page'!$E$31 = 3, ROUND(V413,0),IF('Cover Page'!$E$31 =4, W413,"0"))</f>
        <v>6492</v>
      </c>
    </row>
    <row r="414" spans="18:25" ht="15" thickBot="1">
      <c r="R414" s="2"/>
      <c r="S414" s="2"/>
      <c r="U414" s="37" t="s">
        <v>508</v>
      </c>
      <c r="V414" s="39">
        <f t="shared" si="11"/>
        <v>6852.625500000001</v>
      </c>
      <c r="W414" s="100"/>
      <c r="Y414" s="40">
        <f>IF('Cover Page'!$E$31 = 3, ROUND(V414,0),IF('Cover Page'!$E$31 =4, W414,"0"))</f>
        <v>6853</v>
      </c>
    </row>
    <row r="415" spans="18:25" ht="15" thickBot="1">
      <c r="R415" s="2"/>
      <c r="S415" s="2"/>
      <c r="U415" s="37" t="s">
        <v>509</v>
      </c>
      <c r="V415" s="39">
        <f t="shared" si="11"/>
        <v>7213.2900000000009</v>
      </c>
      <c r="W415" s="100"/>
      <c r="Y415" s="40">
        <f>IF('Cover Page'!$E$31 = 3, ROUND(V415,0),IF('Cover Page'!$E$31 =4, W415,"0"))</f>
        <v>7213</v>
      </c>
    </row>
    <row r="416" spans="18:25" ht="15" thickBot="1">
      <c r="R416" s="2"/>
      <c r="S416" s="2"/>
      <c r="U416" s="37" t="s">
        <v>510</v>
      </c>
      <c r="V416" s="39">
        <f t="shared" si="11"/>
        <v>7573.9545000000007</v>
      </c>
      <c r="W416" s="100"/>
      <c r="Y416" s="40">
        <f>IF('Cover Page'!$E$31 = 3, ROUND(V416,0),IF('Cover Page'!$E$31 =4, W416,"0"))</f>
        <v>7574</v>
      </c>
    </row>
    <row r="417" spans="18:25" ht="15" thickBot="1">
      <c r="R417" s="2"/>
      <c r="S417" s="2"/>
      <c r="U417" s="37" t="s">
        <v>511</v>
      </c>
      <c r="V417" s="39">
        <f t="shared" si="11"/>
        <v>7934.6190000000006</v>
      </c>
      <c r="W417" s="100"/>
      <c r="Y417" s="40">
        <f>IF('Cover Page'!$E$31 = 3, ROUND(V417,0),IF('Cover Page'!$E$31 =4, W417,"0"))</f>
        <v>7935</v>
      </c>
    </row>
    <row r="418" spans="18:25" ht="15" thickBot="1">
      <c r="R418" s="2"/>
      <c r="S418" s="2"/>
      <c r="U418" s="37" t="s">
        <v>512</v>
      </c>
      <c r="V418" s="39">
        <f t="shared" si="11"/>
        <v>8295.2835000000014</v>
      </c>
      <c r="W418" s="100"/>
      <c r="Y418" s="40">
        <f>IF('Cover Page'!$E$31 = 3, ROUND(V418,0),IF('Cover Page'!$E$31 =4, W418,"0"))</f>
        <v>8295</v>
      </c>
    </row>
    <row r="419" spans="18:25" ht="15" thickBot="1">
      <c r="R419" s="2"/>
      <c r="S419" s="2"/>
      <c r="U419" s="37" t="s">
        <v>513</v>
      </c>
      <c r="V419" s="39">
        <f t="shared" si="11"/>
        <v>8655.9480000000003</v>
      </c>
      <c r="W419" s="100"/>
      <c r="Y419" s="40">
        <f>IF('Cover Page'!$E$31 = 3, ROUND(V419,0),IF('Cover Page'!$E$31 =4, W419,"0"))</f>
        <v>8656</v>
      </c>
    </row>
    <row r="420" spans="18:25" ht="15" thickBot="1">
      <c r="R420" s="2"/>
      <c r="S420" s="2"/>
      <c r="U420" s="37" t="s">
        <v>514</v>
      </c>
      <c r="V420" s="39">
        <f t="shared" si="11"/>
        <v>9016.6125000000011</v>
      </c>
      <c r="W420" s="100"/>
      <c r="Y420" s="40">
        <f>IF('Cover Page'!$E$31 = 3, ROUND(V420,0),IF('Cover Page'!$E$31 =4, W420,"0"))</f>
        <v>9017</v>
      </c>
    </row>
    <row r="421" spans="18:25" ht="15" thickBot="1">
      <c r="R421" s="2"/>
      <c r="S421" s="2"/>
      <c r="U421" s="37" t="s">
        <v>515</v>
      </c>
      <c r="V421" s="39">
        <f t="shared" si="11"/>
        <v>9377.277</v>
      </c>
      <c r="W421" s="100"/>
      <c r="Y421" s="40">
        <f>IF('Cover Page'!$E$31 = 3, ROUND(V421,0),IF('Cover Page'!$E$31 =4, W421,"0"))</f>
        <v>9377</v>
      </c>
    </row>
    <row r="422" spans="18:25" ht="15" thickBot="1">
      <c r="R422" s="2"/>
      <c r="S422" s="2"/>
      <c r="U422" s="37" t="s">
        <v>516</v>
      </c>
      <c r="V422" s="39">
        <f t="shared" si="11"/>
        <v>9737.9415000000008</v>
      </c>
      <c r="W422" s="100"/>
      <c r="Y422" s="40">
        <f>IF('Cover Page'!$E$31 = 3, ROUND(V422,0),IF('Cover Page'!$E$31 =4, W422,"0"))</f>
        <v>9738</v>
      </c>
    </row>
    <row r="423" spans="18:25" ht="15" thickBot="1">
      <c r="R423" s="2"/>
      <c r="S423" s="2"/>
      <c r="U423" s="37" t="s">
        <v>517</v>
      </c>
      <c r="V423" s="39">
        <f t="shared" si="11"/>
        <v>10098.606000000002</v>
      </c>
      <c r="W423" s="100"/>
      <c r="Y423" s="40">
        <f>IF('Cover Page'!$E$31 = 3, ROUND(V423,0),IF('Cover Page'!$E$31 =4, W423,"0"))</f>
        <v>10099</v>
      </c>
    </row>
    <row r="424" spans="18:25" ht="15" thickBot="1">
      <c r="R424" s="2"/>
      <c r="S424" s="2"/>
      <c r="U424" s="37" t="s">
        <v>518</v>
      </c>
      <c r="V424" s="39">
        <f t="shared" si="11"/>
        <v>10459.270500000001</v>
      </c>
      <c r="W424" s="100"/>
      <c r="Y424" s="40">
        <f>IF('Cover Page'!$E$31 = 3, ROUND(V424,0),IF('Cover Page'!$E$31 =4, W424,"0"))</f>
        <v>10459</v>
      </c>
    </row>
    <row r="425" spans="18:25" ht="15" thickBot="1">
      <c r="R425" s="2"/>
      <c r="S425" s="2"/>
      <c r="U425" s="37" t="s">
        <v>519</v>
      </c>
      <c r="V425" s="39">
        <f t="shared" si="11"/>
        <v>10819.935000000001</v>
      </c>
      <c r="W425" s="100"/>
      <c r="Y425" s="40">
        <f>IF('Cover Page'!$E$31 = 3, ROUND(V425,0),IF('Cover Page'!$E$31 =4, W425,"0"))</f>
        <v>10820</v>
      </c>
    </row>
    <row r="426" spans="18:25" ht="15" thickBot="1">
      <c r="R426" s="2"/>
      <c r="S426" s="2"/>
      <c r="U426" s="37" t="s">
        <v>520</v>
      </c>
      <c r="V426" s="39">
        <f t="shared" si="11"/>
        <v>11180.5995</v>
      </c>
      <c r="W426" s="100"/>
      <c r="Y426" s="40">
        <f>IF('Cover Page'!$E$31 = 3, ROUND(V426,0),IF('Cover Page'!$E$31 =4, W426,"0"))</f>
        <v>11181</v>
      </c>
    </row>
    <row r="427" spans="18:25" ht="15" thickBot="1">
      <c r="R427" s="2"/>
      <c r="S427" s="2"/>
      <c r="U427" s="37" t="s">
        <v>521</v>
      </c>
      <c r="V427" s="39">
        <f t="shared" si="11"/>
        <v>11541.264000000001</v>
      </c>
      <c r="W427" s="100"/>
      <c r="Y427" s="40">
        <f>IF('Cover Page'!$E$31 = 3, ROUND(V427,0),IF('Cover Page'!$E$31 =4, W427,"0"))</f>
        <v>11541</v>
      </c>
    </row>
    <row r="428" spans="18:25" ht="15" thickBot="1">
      <c r="R428" s="2"/>
      <c r="S428" s="2"/>
      <c r="U428" s="37" t="s">
        <v>522</v>
      </c>
      <c r="V428" s="39">
        <f t="shared" si="11"/>
        <v>11901.928500000002</v>
      </c>
      <c r="W428" s="100"/>
      <c r="Y428" s="40">
        <f>IF('Cover Page'!$E$31 = 3, ROUND(V428,0),IF('Cover Page'!$E$31 =4, W428,"0"))</f>
        <v>11902</v>
      </c>
    </row>
    <row r="429" spans="18:25" ht="15" thickBot="1">
      <c r="R429" s="2"/>
      <c r="S429" s="2"/>
      <c r="U429" s="37" t="s">
        <v>523</v>
      </c>
      <c r="V429" s="39">
        <f t="shared" si="11"/>
        <v>12262.593000000001</v>
      </c>
      <c r="W429" s="100"/>
      <c r="Y429" s="40">
        <f>IF('Cover Page'!$E$31 = 3, ROUND(V429,0),IF('Cover Page'!$E$31 =4, W429,"0"))</f>
        <v>12263</v>
      </c>
    </row>
    <row r="430" spans="18:25" ht="15" thickBot="1">
      <c r="R430" s="2"/>
      <c r="S430" s="2"/>
      <c r="U430" s="37" t="s">
        <v>524</v>
      </c>
      <c r="V430" s="39">
        <f t="shared" si="11"/>
        <v>12623.257500000002</v>
      </c>
      <c r="W430" s="100"/>
      <c r="Y430" s="40">
        <f>IF('Cover Page'!$E$31 = 3, ROUND(V430,0),IF('Cover Page'!$E$31 =4, W430,"0"))</f>
        <v>12623</v>
      </c>
    </row>
    <row r="431" spans="18:25">
      <c r="R431" s="2"/>
      <c r="S431" s="2"/>
    </row>
    <row r="432" spans="18:25">
      <c r="R432" s="2"/>
      <c r="S432" s="2"/>
    </row>
    <row r="433" spans="18:19" hidden="1">
      <c r="R433" s="182"/>
      <c r="S433" s="182"/>
    </row>
  </sheetData>
  <sheetProtection algorithmName="SHA-512" hashValue="C4BgIg4nH6Fo9y9qWR6RW3VGzAD5+MmAdZ5W3t37uP5+C1tTw1mNb7AG2y5mW+xQ+XbAJJuq3F3YQRgWBrVT8Q==" saltValue="jKsc5vUitQ80enTQcSxffA==" spinCount="100000" sheet="1" objects="1" scenarios="1"/>
  <mergeCells count="52">
    <mergeCell ref="AG44:AG45"/>
    <mergeCell ref="AH44:AH45"/>
    <mergeCell ref="AI44:AI45"/>
    <mergeCell ref="AC29:AD29"/>
    <mergeCell ref="AE29:AF29"/>
    <mergeCell ref="AG29:AH29"/>
    <mergeCell ref="F1:I1"/>
    <mergeCell ref="Z43:AH43"/>
    <mergeCell ref="T4:U4"/>
    <mergeCell ref="T5:U5"/>
    <mergeCell ref="T6:U6"/>
    <mergeCell ref="AH8:AH9"/>
    <mergeCell ref="AA8:AA9"/>
    <mergeCell ref="AB8:AB9"/>
    <mergeCell ref="AC8:AC9"/>
    <mergeCell ref="AD8:AD9"/>
    <mergeCell ref="AE8:AE9"/>
    <mergeCell ref="AF8:AF9"/>
    <mergeCell ref="AC2:AD2"/>
    <mergeCell ref="AG8:AG9"/>
    <mergeCell ref="AM8:AM9"/>
    <mergeCell ref="AA29:AB29"/>
    <mergeCell ref="F201:I201"/>
    <mergeCell ref="F161:I161"/>
    <mergeCell ref="AI29:AJ29"/>
    <mergeCell ref="AA44:AA45"/>
    <mergeCell ref="AB44:AB45"/>
    <mergeCell ref="AL8:AL9"/>
    <mergeCell ref="AC44:AC45"/>
    <mergeCell ref="AD44:AD45"/>
    <mergeCell ref="AK8:AK9"/>
    <mergeCell ref="AJ44:AJ45"/>
    <mergeCell ref="AK44:AK45"/>
    <mergeCell ref="AI8:AI9"/>
    <mergeCell ref="AE44:AE45"/>
    <mergeCell ref="AF44:AF45"/>
    <mergeCell ref="AN8:AN9"/>
    <mergeCell ref="Z28:AJ28"/>
    <mergeCell ref="AZ8:AZ9"/>
    <mergeCell ref="AO6:AZ7"/>
    <mergeCell ref="AJ26:AK26"/>
    <mergeCell ref="AU8:AU9"/>
    <mergeCell ref="AV8:AV9"/>
    <mergeCell ref="AW8:AW9"/>
    <mergeCell ref="AX8:AX9"/>
    <mergeCell ref="AY8:AY9"/>
    <mergeCell ref="AP8:AP9"/>
    <mergeCell ref="AQ8:AQ9"/>
    <mergeCell ref="AR8:AR9"/>
    <mergeCell ref="AS8:AS9"/>
    <mergeCell ref="AT8:AT9"/>
    <mergeCell ref="AJ8:AJ9"/>
  </mergeCells>
  <printOptions horizontalCentered="1"/>
  <pageMargins left="0.5" right="0.5" top="0.5" bottom="0.6" header="0.3" footer="0.3"/>
  <pageSetup scale="10" orientation="portrait" r:id="rId1"/>
  <headerFooter>
    <oddFooter>&amp;LMcWane Ductile Plant Division
www.mcwaneductile.com&amp;C
Rev. 0&amp;R 
Phone:740-622-6651  or  800-800-6013
Fax: 740-622-0805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20"/>
  <sheetViews>
    <sheetView workbookViewId="0">
      <selection activeCell="C19" sqref="C19:J19"/>
    </sheetView>
  </sheetViews>
  <sheetFormatPr defaultColWidth="0" defaultRowHeight="13.2" zeroHeight="1"/>
  <cols>
    <col min="1" max="1" width="1.5546875" customWidth="1"/>
    <col min="2" max="2" width="8.77734375" customWidth="1"/>
    <col min="3" max="3" width="5.33203125" customWidth="1"/>
    <col min="4" max="4" width="8.77734375" customWidth="1"/>
    <col min="5" max="5" width="4.77734375" customWidth="1"/>
    <col min="6" max="6" width="8.77734375" customWidth="1"/>
    <col min="7" max="7" width="6.109375" customWidth="1"/>
    <col min="8" max="8" width="8.77734375" customWidth="1"/>
    <col min="9" max="9" width="5.6640625" customWidth="1"/>
    <col min="10" max="10" width="8.77734375" customWidth="1"/>
    <col min="11" max="11" width="6" customWidth="1"/>
    <col min="12" max="14" width="8.77734375" customWidth="1"/>
    <col min="15" max="16" width="0" hidden="1" customWidth="1"/>
    <col min="17" max="16384" width="8.77734375" hidden="1"/>
  </cols>
  <sheetData>
    <row r="1" spans="1:14" ht="47.55" customHeight="1" thickBot="1">
      <c r="A1" s="153"/>
      <c r="B1" s="144"/>
      <c r="C1" s="243"/>
      <c r="D1" s="243"/>
      <c r="E1" s="244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44"/>
      <c r="G1" s="244"/>
      <c r="H1" s="244"/>
      <c r="I1" s="244"/>
      <c r="J1" s="244"/>
      <c r="K1" s="244"/>
      <c r="L1" s="245">
        <f>'Cover Page'!A36</f>
        <v>46054</v>
      </c>
      <c r="M1" s="246"/>
      <c r="N1" s="152"/>
    </row>
    <row r="2" spans="1:14" ht="16.2" thickBot="1">
      <c r="A2" s="153"/>
      <c r="B2" s="101"/>
      <c r="C2" s="247"/>
      <c r="D2" s="247"/>
      <c r="E2" s="248"/>
      <c r="F2" s="248"/>
      <c r="G2" s="248"/>
      <c r="H2" s="248"/>
      <c r="I2" s="247"/>
      <c r="J2" s="247"/>
      <c r="K2" s="247"/>
      <c r="L2" s="247"/>
      <c r="M2" s="249"/>
      <c r="N2" s="249"/>
    </row>
    <row r="3" spans="1:14" ht="24" thickBot="1">
      <c r="A3" s="153"/>
      <c r="B3" s="221" t="s">
        <v>556</v>
      </c>
      <c r="C3" s="222"/>
      <c r="D3" s="222"/>
      <c r="E3" s="222"/>
      <c r="F3" s="222"/>
      <c r="G3" s="222"/>
      <c r="H3" s="222"/>
      <c r="I3" s="222"/>
      <c r="J3" s="222"/>
      <c r="K3" s="222"/>
      <c r="L3" s="241"/>
      <c r="M3" s="242"/>
      <c r="N3" s="242"/>
    </row>
    <row r="4" spans="1:14" ht="18" thickBot="1">
      <c r="A4" s="153"/>
      <c r="B4" s="130"/>
      <c r="C4" s="252" t="s">
        <v>81</v>
      </c>
      <c r="D4" s="253"/>
      <c r="E4" s="252" t="s">
        <v>82</v>
      </c>
      <c r="F4" s="253"/>
      <c r="G4" s="252" t="s">
        <v>83</v>
      </c>
      <c r="H4" s="253"/>
      <c r="I4" s="252" t="s">
        <v>84</v>
      </c>
      <c r="J4" s="253"/>
      <c r="K4" s="252" t="s">
        <v>85</v>
      </c>
      <c r="L4" s="253"/>
      <c r="M4" s="250"/>
      <c r="N4" s="250"/>
    </row>
    <row r="5" spans="1:14" ht="15" thickBot="1">
      <c r="A5" s="153"/>
      <c r="B5" s="131" t="s">
        <v>0</v>
      </c>
      <c r="C5" s="135" t="s">
        <v>35</v>
      </c>
      <c r="D5" s="136" t="s">
        <v>41</v>
      </c>
      <c r="E5" s="135" t="s">
        <v>35</v>
      </c>
      <c r="F5" s="136" t="s">
        <v>41</v>
      </c>
      <c r="G5" s="135" t="s">
        <v>35</v>
      </c>
      <c r="H5" s="136" t="s">
        <v>41</v>
      </c>
      <c r="I5" s="135" t="s">
        <v>35</v>
      </c>
      <c r="J5" s="136" t="s">
        <v>41</v>
      </c>
      <c r="K5" s="135" t="s">
        <v>35</v>
      </c>
      <c r="L5" s="136" t="s">
        <v>41</v>
      </c>
      <c r="M5" s="137"/>
      <c r="N5" s="137"/>
    </row>
    <row r="6" spans="1:14" ht="14.4">
      <c r="A6" s="153"/>
      <c r="B6" s="132" t="s">
        <v>1</v>
      </c>
      <c r="C6" s="138">
        <v>26</v>
      </c>
      <c r="D6" s="139" t="str">
        <f>IF('Cover Page'!$E$31=1,Master!AB31*Master!$AE$2,IF('Cover Page'!$E$31=2,Master!AB31*Master!$AE$2,"N/A"))</f>
        <v>N/A</v>
      </c>
      <c r="E6" s="133">
        <v>57</v>
      </c>
      <c r="F6" s="139" t="str">
        <f>IF('Cover Page'!$E$31=1, Master!AD31*Master!$AE$2,IF('Cover Page'!$E$31=2, Master!AD31*Master!$AE$2,"N/A"))</f>
        <v>N/A</v>
      </c>
      <c r="G6" s="133">
        <v>86</v>
      </c>
      <c r="H6" s="139" t="str">
        <f>IF('Cover Page'!$E$31=1,Master!AF31*Master!$AE$2,IF('Cover Page'!$E$31=2,Master!AF31*Master!$AE$2,"N/A"))</f>
        <v>N/A</v>
      </c>
      <c r="I6" s="133">
        <v>113</v>
      </c>
      <c r="J6" s="139" t="str">
        <f>IF('Cover Page'!$E$31=1,Master!AH31*Master!$AE$2,IF('Cover Page'!$E$31=2,Master!AH31*Master!$AE$2,"N/A"))</f>
        <v>N/A</v>
      </c>
      <c r="K6" s="133">
        <v>162</v>
      </c>
      <c r="L6" s="139" t="str">
        <f>IF('Cover Page'!$E$31=1,Master!AJ31*Master!$AE$2,IF('Cover Page'!$E$31=2,Master!AJ31*Master!$AE$2,"N/A"))</f>
        <v>N/A</v>
      </c>
      <c r="M6" s="140"/>
      <c r="N6" s="140"/>
    </row>
    <row r="7" spans="1:14" ht="14.4">
      <c r="A7" s="153"/>
      <c r="B7" s="132" t="s">
        <v>2</v>
      </c>
      <c r="C7" s="138">
        <v>34</v>
      </c>
      <c r="D7" s="139" t="str">
        <f>IF('Cover Page'!$E$31=1,Master!AB32*Master!$AE$2,IF('Cover Page'!$E$31=2,Master!AB32*Master!$AE$2,"N/A"))</f>
        <v>N/A</v>
      </c>
      <c r="E7" s="138">
        <v>68</v>
      </c>
      <c r="F7" s="139" t="str">
        <f>IF('Cover Page'!$E$31=1, Master!AD32*Master!$AE$2,IF('Cover Page'!$E$31=2, Master!AD32*Master!$AE$2,"N/A"))</f>
        <v>N/A</v>
      </c>
      <c r="G7" s="138">
        <v>102</v>
      </c>
      <c r="H7" s="139" t="str">
        <f>IF('Cover Page'!$E$31=1,Master!AF32*Master!$AE$2,IF('Cover Page'!$E$31=2,Master!AF32*Master!$AE$2,"N/A"))</f>
        <v>N/A</v>
      </c>
      <c r="I7" s="138">
        <v>134</v>
      </c>
      <c r="J7" s="139" t="str">
        <f>IF('Cover Page'!$E$31=1,Master!AH32*Master!$AE$2,IF('Cover Page'!$E$31=2,Master!AH32*Master!$AE$2,"N/A"))</f>
        <v>N/A</v>
      </c>
      <c r="K7" s="138">
        <v>188</v>
      </c>
      <c r="L7" s="139" t="str">
        <f>IF('Cover Page'!$E$31=1,Master!AJ32*Master!$AE$2,IF('Cover Page'!$E$31=2,Master!AJ32*Master!$AE$2,"N/A"))</f>
        <v>N/A</v>
      </c>
      <c r="M7" s="141"/>
      <c r="N7" s="140"/>
    </row>
    <row r="8" spans="1:14" ht="14.4">
      <c r="A8" s="153"/>
      <c r="B8" s="132" t="s">
        <v>3</v>
      </c>
      <c r="C8" s="138">
        <v>42</v>
      </c>
      <c r="D8" s="139" t="str">
        <f>IF('Cover Page'!$E$31=1,Master!AB33*Master!$AE$2,IF('Cover Page'!$E$31=2,Master!AB33*Master!$AE$2,"N/A"))</f>
        <v>N/A</v>
      </c>
      <c r="E8" s="138">
        <v>79</v>
      </c>
      <c r="F8" s="139" t="str">
        <f>IF('Cover Page'!$E$31=1, Master!AD33*Master!$AE$2,IF('Cover Page'!$E$31=2, Master!AD33*Master!$AE$2,"N/A"))</f>
        <v>N/A</v>
      </c>
      <c r="G8" s="138">
        <v>117</v>
      </c>
      <c r="H8" s="139" t="str">
        <f>IF('Cover Page'!$E$31=1,Master!AF33*Master!$AE$2,IF('Cover Page'!$E$31=2,Master!AF33*Master!$AE$2,"N/A"))</f>
        <v>N/A</v>
      </c>
      <c r="I8" s="138">
        <v>155</v>
      </c>
      <c r="J8" s="139" t="str">
        <f>IF('Cover Page'!$E$31=1,Master!AH33*Master!$AE$2,IF('Cover Page'!$E$31=2,Master!AH33*Master!$AE$2,"N/A"))</f>
        <v>N/A</v>
      </c>
      <c r="K8" s="138">
        <v>214</v>
      </c>
      <c r="L8" s="139" t="str">
        <f>IF('Cover Page'!$E$31=1,Master!AJ33*Master!$AE$2,IF('Cover Page'!$E$31=2,Master!AJ33*Master!$AE$2,"N/A"))</f>
        <v>N/A</v>
      </c>
      <c r="M8" s="141"/>
      <c r="N8" s="140"/>
    </row>
    <row r="9" spans="1:14" ht="14.4">
      <c r="A9" s="153"/>
      <c r="B9" s="132" t="s">
        <v>4</v>
      </c>
      <c r="C9" s="138">
        <v>50</v>
      </c>
      <c r="D9" s="139" t="str">
        <f>IF('Cover Page'!$E$31=1,Master!AB34*Master!$AE$2,IF('Cover Page'!$E$31=2,Master!AB34*Master!$AE$2,"N/A"))</f>
        <v>N/A</v>
      </c>
      <c r="E9" s="138">
        <v>91</v>
      </c>
      <c r="F9" s="139" t="str">
        <f>IF('Cover Page'!$E$31=1, Master!AD34*Master!$AE$2,IF('Cover Page'!$E$31=2, Master!AD34*Master!$AE$2,"N/A"))</f>
        <v>N/A</v>
      </c>
      <c r="G9" s="138">
        <v>133</v>
      </c>
      <c r="H9" s="139" t="str">
        <f>IF('Cover Page'!$E$31=1,Master!AF34*Master!$AE$2,IF('Cover Page'!$E$31=2,Master!AF34*Master!$AE$2,"N/A"))</f>
        <v>N/A</v>
      </c>
      <c r="I9" s="138">
        <v>176</v>
      </c>
      <c r="J9" s="139" t="str">
        <f>IF('Cover Page'!$E$31=1,Master!AH34*Master!$AE$2,IF('Cover Page'!$E$31=2,Master!AH34*Master!$AE$2,"N/A"))</f>
        <v>N/A</v>
      </c>
      <c r="K9" s="138">
        <v>240</v>
      </c>
      <c r="L9" s="139" t="str">
        <f>IF('Cover Page'!$E$31=1,Master!AJ34*Master!$AE$2,IF('Cover Page'!$E$31=2,Master!AJ34*Master!$AE$2,"N/A"))</f>
        <v>N/A</v>
      </c>
      <c r="M9" s="141"/>
      <c r="N9" s="140"/>
    </row>
    <row r="10" spans="1:14" ht="14.4">
      <c r="A10" s="153"/>
      <c r="B10" s="132" t="s">
        <v>5</v>
      </c>
      <c r="C10" s="138">
        <v>58</v>
      </c>
      <c r="D10" s="139" t="str">
        <f>IF('Cover Page'!$E$31=1,Master!AB35*Master!$AE$2,IF('Cover Page'!$E$31=2,Master!AB35*Master!$AE$2,"N/A"))</f>
        <v>N/A</v>
      </c>
      <c r="E10" s="138">
        <v>102</v>
      </c>
      <c r="F10" s="139" t="str">
        <f>IF('Cover Page'!$E$31=1, Master!AD35*Master!$AE$2,IF('Cover Page'!$E$31=2, Master!AD35*Master!$AE$2,"N/A"))</f>
        <v>N/A</v>
      </c>
      <c r="G10" s="138">
        <v>149</v>
      </c>
      <c r="H10" s="139" t="str">
        <f>IF('Cover Page'!$E$31=1,Master!AF35*Master!$AE$2,IF('Cover Page'!$E$31=2,Master!AF35*Master!$AE$2,"N/A"))</f>
        <v>N/A</v>
      </c>
      <c r="I10" s="138">
        <v>196</v>
      </c>
      <c r="J10" s="139" t="str">
        <f>IF('Cover Page'!$E$31=1,Master!AH35*Master!$AE$2,IF('Cover Page'!$E$31=2,Master!AH35*Master!$AE$2,"N/A"))</f>
        <v>N/A</v>
      </c>
      <c r="K10" s="138">
        <v>266</v>
      </c>
      <c r="L10" s="139" t="str">
        <f>IF('Cover Page'!$E$31=1,Master!AJ35*Master!$AE$2,IF('Cover Page'!$E$31=2,Master!AJ35*Master!$AE$2,"N/A"))</f>
        <v>N/A</v>
      </c>
      <c r="M10" s="141"/>
      <c r="N10" s="140"/>
    </row>
    <row r="11" spans="1:14" ht="14.4">
      <c r="A11" s="153"/>
      <c r="B11" s="132" t="s">
        <v>6</v>
      </c>
      <c r="C11" s="138">
        <v>66</v>
      </c>
      <c r="D11" s="139" t="str">
        <f>IF('Cover Page'!$E$31=1,Master!AB36*Master!$AE$2,IF('Cover Page'!$E$31=2,Master!AB36*Master!$AE$2,"N/A"))</f>
        <v>N/A</v>
      </c>
      <c r="E11" s="138">
        <v>113</v>
      </c>
      <c r="F11" s="139" t="str">
        <f>IF('Cover Page'!$E$31=1, Master!AD36*Master!$AE$2,IF('Cover Page'!$E$31=2, Master!AD36*Master!$AE$2,"N/A"))</f>
        <v>N/A</v>
      </c>
      <c r="G11" s="138">
        <v>165</v>
      </c>
      <c r="H11" s="139" t="str">
        <f>IF('Cover Page'!$E$31=1,Master!AF36*Master!$AE$2,IF('Cover Page'!$E$31=2,Master!AF36*Master!$AE$2,"N/A"))</f>
        <v>N/A</v>
      </c>
      <c r="I11" s="138">
        <v>217</v>
      </c>
      <c r="J11" s="139" t="str">
        <f>IF('Cover Page'!$E$31=1,Master!AH36*Master!$AE$2,IF('Cover Page'!$E$31=2,Master!AH36*Master!$AE$2,"N/A"))</f>
        <v>N/A</v>
      </c>
      <c r="K11" s="138">
        <v>292</v>
      </c>
      <c r="L11" s="139" t="str">
        <f>IF('Cover Page'!$E$31=1,Master!AJ36*Master!$AE$2,IF('Cover Page'!$E$31=2,Master!AJ36*Master!$AE$2,"N/A"))</f>
        <v>N/A</v>
      </c>
      <c r="M11" s="141"/>
      <c r="N11" s="140"/>
    </row>
    <row r="12" spans="1:14" ht="14.4">
      <c r="A12" s="153"/>
      <c r="B12" s="132" t="s">
        <v>7</v>
      </c>
      <c r="C12" s="138">
        <v>74</v>
      </c>
      <c r="D12" s="139" t="str">
        <f>IF('Cover Page'!$E$31=1,Master!AB37*Master!$AE$2,IF('Cover Page'!$E$31=2,Master!AB37*Master!$AE$2,"N/A"))</f>
        <v>N/A</v>
      </c>
      <c r="E12" s="138">
        <v>124</v>
      </c>
      <c r="F12" s="139" t="str">
        <f>IF('Cover Page'!$E$31=1, Master!AD37*Master!$AE$2,IF('Cover Page'!$E$31=2, Master!AD37*Master!$AE$2,"N/A"))</f>
        <v>N/A</v>
      </c>
      <c r="G12" s="138">
        <v>181</v>
      </c>
      <c r="H12" s="139" t="str">
        <f>IF('Cover Page'!$E$31=1,Master!AF37*Master!$AE$2,IF('Cover Page'!$E$31=2,Master!AF37*Master!$AE$2,"N/A"))</f>
        <v>N/A</v>
      </c>
      <c r="I12" s="138">
        <v>238</v>
      </c>
      <c r="J12" s="139" t="str">
        <f>IF('Cover Page'!$E$31=1,Master!AH37*Master!$AE$2,IF('Cover Page'!$E$31=2,Master!AH37*Master!$AE$2,"N/A"))</f>
        <v>N/A</v>
      </c>
      <c r="K12" s="138">
        <v>318</v>
      </c>
      <c r="L12" s="139" t="str">
        <f>IF('Cover Page'!$E$31=1,Master!AJ37*Master!$AE$2,IF('Cover Page'!$E$31=2,Master!AJ37*Master!$AE$2,"N/A"))</f>
        <v>N/A</v>
      </c>
      <c r="M12" s="141"/>
      <c r="N12" s="140"/>
    </row>
    <row r="13" spans="1:14" ht="14.4">
      <c r="A13" s="153"/>
      <c r="B13" s="132" t="s">
        <v>8</v>
      </c>
      <c r="C13" s="138">
        <v>82</v>
      </c>
      <c r="D13" s="139" t="str">
        <f>IF('Cover Page'!$E$31=1,Master!AB38*Master!$AE$2,IF('Cover Page'!$E$31=2,Master!AB38*Master!$AE$2,"N/A"))</f>
        <v>N/A</v>
      </c>
      <c r="E13" s="138">
        <v>136</v>
      </c>
      <c r="F13" s="139" t="str">
        <f>IF('Cover Page'!$E$31=1, Master!AD38*Master!$AE$2,IF('Cover Page'!$E$31=2, Master!AD38*Master!$AE$2,"N/A"))</f>
        <v>N/A</v>
      </c>
      <c r="G13" s="138">
        <v>197</v>
      </c>
      <c r="H13" s="139" t="str">
        <f>IF('Cover Page'!$E$31=1,Master!AF38*Master!$AE$2,IF('Cover Page'!$E$31=2,Master!AF38*Master!$AE$2,"N/A"))</f>
        <v>N/A</v>
      </c>
      <c r="I13" s="138">
        <v>258</v>
      </c>
      <c r="J13" s="139" t="str">
        <f>IF('Cover Page'!$E$31=1,Master!AH38*Master!$AE$2,IF('Cover Page'!$E$31=2,Master!AH38*Master!$AE$2,"N/A"))</f>
        <v>N/A</v>
      </c>
      <c r="K13" s="138">
        <v>344</v>
      </c>
      <c r="L13" s="139" t="str">
        <f>IF('Cover Page'!$E$31=1,Master!AJ38*Master!$AE$2,IF('Cover Page'!$E$31=2,Master!AJ38*Master!$AE$2,"N/A"))</f>
        <v>N/A</v>
      </c>
      <c r="M13" s="141"/>
      <c r="N13" s="140"/>
    </row>
    <row r="14" spans="1:14" ht="14.4">
      <c r="A14" s="153"/>
      <c r="B14" s="132" t="s">
        <v>9</v>
      </c>
      <c r="C14" s="138">
        <v>90</v>
      </c>
      <c r="D14" s="139" t="str">
        <f>IF('Cover Page'!$E$31=1,Master!AB39*Master!$AE$2,IF('Cover Page'!$E$31=2,Master!AB39*Master!$AE$2,"N/A"))</f>
        <v>N/A</v>
      </c>
      <c r="E14" s="138">
        <v>147</v>
      </c>
      <c r="F14" s="139" t="str">
        <f>IF('Cover Page'!$E$31=1, Master!AD39*Master!$AE$2,IF('Cover Page'!$E$31=2, Master!AD39*Master!$AE$2,"N/A"))</f>
        <v>N/A</v>
      </c>
      <c r="G14" s="138">
        <v>213</v>
      </c>
      <c r="H14" s="139" t="str">
        <f>IF('Cover Page'!$E$31=1,Master!AF39*Master!$AE$2,IF('Cover Page'!$E$31=2,Master!AF39*Master!$AE$2,"N/A"))</f>
        <v>N/A</v>
      </c>
      <c r="I14" s="138">
        <v>279</v>
      </c>
      <c r="J14" s="139" t="str">
        <f>IF('Cover Page'!$E$31=1,Master!AH39*Master!$AE$2,IF('Cover Page'!$E$31=2,Master!AH39*Master!$AE$2,"N/A"))</f>
        <v>N/A</v>
      </c>
      <c r="K14" s="138">
        <v>370</v>
      </c>
      <c r="L14" s="139" t="str">
        <f>IF('Cover Page'!$E$31=1,Master!AJ39*Master!$AE$2,IF('Cover Page'!$E$31=2,Master!AJ39*Master!$AE$2,"N/A"))</f>
        <v>N/A</v>
      </c>
      <c r="M14" s="141"/>
      <c r="N14" s="140"/>
    </row>
    <row r="15" spans="1:14" ht="14.4">
      <c r="A15" s="153"/>
      <c r="B15" s="132" t="s">
        <v>10</v>
      </c>
      <c r="C15" s="138">
        <v>98</v>
      </c>
      <c r="D15" s="139" t="str">
        <f>IF('Cover Page'!$E$31=1,Master!AB40*Master!$AE$2,IF('Cover Page'!$E$31=2,Master!AB40*Master!$AE$2,"N/A"))</f>
        <v>N/A</v>
      </c>
      <c r="E15" s="138">
        <v>158</v>
      </c>
      <c r="F15" s="139" t="str">
        <f>IF('Cover Page'!$E$31=1, Master!AD40*Master!$AE$2,IF('Cover Page'!$E$31=2, Master!AD40*Master!$AE$2,"N/A"))</f>
        <v>N/A</v>
      </c>
      <c r="G15" s="138">
        <v>228</v>
      </c>
      <c r="H15" s="139" t="str">
        <f>IF('Cover Page'!$E$31=1,Master!AF40*Master!$AE$2,IF('Cover Page'!$E$31=2,Master!AF40*Master!$AE$2,"N/A"))</f>
        <v>N/A</v>
      </c>
      <c r="I15" s="138">
        <v>300</v>
      </c>
      <c r="J15" s="139" t="str">
        <f>IF('Cover Page'!$E$31=1,Master!AH40*Master!$AE$2,IF('Cover Page'!$E$31=2,Master!AH40*Master!$AE$2,"N/A"))</f>
        <v>N/A</v>
      </c>
      <c r="K15" s="138">
        <v>395</v>
      </c>
      <c r="L15" s="139" t="str">
        <f>IF('Cover Page'!$E$31=1,Master!AJ40*Master!$AE$2,IF('Cover Page'!$E$31=2,Master!AJ40*Master!$AE$2,"N/A"))</f>
        <v>N/A</v>
      </c>
      <c r="M15" s="141"/>
      <c r="N15" s="140"/>
    </row>
    <row r="16" spans="1:14" ht="15" thickBot="1">
      <c r="A16" s="153"/>
      <c r="B16" s="134" t="s">
        <v>11</v>
      </c>
      <c r="C16" s="142">
        <v>106</v>
      </c>
      <c r="D16" s="139" t="str">
        <f>IF('Cover Page'!$E$31=1,Master!AB41*Master!$AE$2,IF('Cover Page'!$E$31=2,Master!AB41*Master!$AE$2,"N/A"))</f>
        <v>N/A</v>
      </c>
      <c r="E16" s="142">
        <v>170</v>
      </c>
      <c r="F16" s="139" t="str">
        <f>IF('Cover Page'!$E$31=1, Master!AD41*Master!$AE$2,IF('Cover Page'!$E$31=2, Master!AD41*Master!$AE$2,"N/A"))</f>
        <v>N/A</v>
      </c>
      <c r="G16" s="142">
        <v>244</v>
      </c>
      <c r="H16" s="139" t="str">
        <f>IF('Cover Page'!$E$31=1,Master!AF41*Master!$AE$2,IF('Cover Page'!$E$31=2,Master!AF41*Master!$AE$2,"N/A"))</f>
        <v>N/A</v>
      </c>
      <c r="I16" s="142">
        <v>320</v>
      </c>
      <c r="J16" s="139" t="str">
        <f>IF('Cover Page'!$E$31=1,Master!AH41*Master!$AE$2,IF('Cover Page'!$E$31=2,Master!AH41*Master!$AE$2,"N/A"))</f>
        <v>N/A</v>
      </c>
      <c r="K16" s="142">
        <v>421</v>
      </c>
      <c r="L16" s="139" t="str">
        <f>IF('Cover Page'!$E$31=1,Master!AJ41*Master!$AE$2,IF('Cover Page'!$E$31=2,Master!AJ41*Master!$AE$2,"N/A"))</f>
        <v>N/A</v>
      </c>
      <c r="M16" s="141"/>
      <c r="N16" s="140"/>
    </row>
    <row r="17" spans="1:14">
      <c r="A17" s="153"/>
      <c r="B17" s="10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49"/>
      <c r="N17" s="249"/>
    </row>
    <row r="18" spans="1:14">
      <c r="A18" s="153"/>
      <c r="B18" s="101"/>
      <c r="C18" s="254" t="s">
        <v>554</v>
      </c>
      <c r="D18" s="254"/>
      <c r="E18" s="254"/>
      <c r="F18" s="254"/>
      <c r="G18" s="254"/>
      <c r="H18" s="254"/>
      <c r="I18" s="254"/>
      <c r="J18" s="254"/>
      <c r="K18" s="249"/>
      <c r="L18" s="249"/>
      <c r="M18" s="249"/>
      <c r="N18" s="249"/>
    </row>
    <row r="19" spans="1:14">
      <c r="A19" s="153"/>
      <c r="B19" s="101"/>
      <c r="C19" s="254" t="s">
        <v>555</v>
      </c>
      <c r="D19" s="254"/>
      <c r="E19" s="254"/>
      <c r="F19" s="254"/>
      <c r="G19" s="254"/>
      <c r="H19" s="254"/>
      <c r="I19" s="254"/>
      <c r="J19" s="254"/>
      <c r="K19" s="249"/>
      <c r="L19" s="249"/>
      <c r="M19" s="249"/>
      <c r="N19" s="249"/>
    </row>
    <row r="20" spans="1:14">
      <c r="A20" s="153"/>
      <c r="B20" s="101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</row>
  </sheetData>
  <sheetProtection algorithmName="SHA-512" hashValue="kNHDsiSjwy8SgSWrsRnh52EduWY5LjPDArS/0fiD0rJIyDpDGSa4L0RQnZbDvJ9plFZftPdCqnyVYkIkSlSLpg==" saltValue="zXLyDIdMfnmhzTW8fa06Fg==" spinCount="100000" sheet="1" objects="1" scenarios="1"/>
  <mergeCells count="35">
    <mergeCell ref="M20:N20"/>
    <mergeCell ref="C19:J19"/>
    <mergeCell ref="C18:J18"/>
    <mergeCell ref="C20:D20"/>
    <mergeCell ref="E20:F20"/>
    <mergeCell ref="G20:H20"/>
    <mergeCell ref="I20:J20"/>
    <mergeCell ref="K20:L20"/>
    <mergeCell ref="M18:N18"/>
    <mergeCell ref="K19:L19"/>
    <mergeCell ref="M19:N19"/>
    <mergeCell ref="K18:L18"/>
    <mergeCell ref="M4:N4"/>
    <mergeCell ref="C17:D17"/>
    <mergeCell ref="E17:F17"/>
    <mergeCell ref="G17:H17"/>
    <mergeCell ref="I17:J17"/>
    <mergeCell ref="K17:L17"/>
    <mergeCell ref="M17:N17"/>
    <mergeCell ref="C4:D4"/>
    <mergeCell ref="E4:F4"/>
    <mergeCell ref="G4:H4"/>
    <mergeCell ref="I4:J4"/>
    <mergeCell ref="K4:L4"/>
    <mergeCell ref="B3:L3"/>
    <mergeCell ref="M3:N3"/>
    <mergeCell ref="C1:D1"/>
    <mergeCell ref="E1:K1"/>
    <mergeCell ref="L1:M1"/>
    <mergeCell ref="C2:D2"/>
    <mergeCell ref="E2:F2"/>
    <mergeCell ref="G2:H2"/>
    <mergeCell ref="I2:J2"/>
    <mergeCell ref="K2:L2"/>
    <mergeCell ref="M2:N2"/>
  </mergeCells>
  <printOptions horizontalCentered="1"/>
  <pageMargins left="0.25" right="0.25" top="0.75" bottom="0.75" header="0.3" footer="0.3"/>
  <pageSetup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762B98F-4B87-4684-B83D-427236BE81C9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" id="{672539FF-E0BB-450B-9403-D6B6C19E1C25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m:sqref>B3:L3 B4:B16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Y57"/>
  <sheetViews>
    <sheetView topLeftCell="A3" zoomScaleNormal="100" workbookViewId="0">
      <selection activeCell="O33" sqref="O33"/>
    </sheetView>
  </sheetViews>
  <sheetFormatPr defaultColWidth="0" defaultRowHeight="13.2" zeroHeight="1"/>
  <cols>
    <col min="1" max="1" width="1.55468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style="101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5" width="0" hidden="1" customWidth="1"/>
    <col min="26" max="16384" width="9.21875" hidden="1"/>
  </cols>
  <sheetData>
    <row r="1" spans="1:16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6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6" ht="23.4">
      <c r="A3" s="101"/>
      <c r="B3" s="284" t="s">
        <v>66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6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6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6" ht="15" customHeight="1">
      <c r="A6" s="101"/>
      <c r="B6" s="12" t="s">
        <v>1</v>
      </c>
      <c r="C6" s="8">
        <v>40</v>
      </c>
      <c r="D6" s="5" t="str">
        <f>IF('Cover Page'!$E$31=1,(Master!C5)*Master!$AE$2,IF('Cover Page'!$E$31=2,(Master!C5)*Master!$AE$2,"N/A"))</f>
        <v>N/A</v>
      </c>
      <c r="E6" s="8">
        <v>27</v>
      </c>
      <c r="F6" s="5" t="str">
        <f>IF('Cover Page'!$E$31=1,(Master!C45)*Master!$AE$2,IF('Cover Page'!$E$31=2,(Master!C45)*Master!$AE$2,"N/A"))</f>
        <v>N/A</v>
      </c>
      <c r="G6" s="8">
        <v>14</v>
      </c>
      <c r="H6" s="5" t="str">
        <f>IF('Cover Page'!$E$31=1,(Master!C85)*Master!$AE$2,IF('Cover Page'!$E$31=2,(Master!C85)*Master!$AE$2,"N/A"))</f>
        <v>N/A</v>
      </c>
      <c r="I6" s="8">
        <v>14</v>
      </c>
      <c r="J6" s="5" t="str">
        <f>IF('Cover Page'!$E$31=1,(Master!C125)*Master!$AE$2,IF('Cover Page'!$E$31=2,(Master!C125)*Master!$AE$2,"N/A"))</f>
        <v>N/A</v>
      </c>
      <c r="K6" s="8">
        <v>27</v>
      </c>
      <c r="L6" s="5" t="str">
        <f>IF('Cover Page'!$E$31=1,(Master!C165)*Master!$AE$2,IF('Cover Page'!$E$31=2,(Master!C165)*Master!$AE$2,"N/A"))</f>
        <v>N/A</v>
      </c>
      <c r="M6" s="8">
        <v>14</v>
      </c>
      <c r="N6" s="7" t="str">
        <f>IF('Cover Page'!$E$31=1,(Master!C205)*Master!$AE$2,IF('Cover Page'!$E$31=2,(Master!C205)*Master!$AE$2,"N/A"))</f>
        <v>N/A</v>
      </c>
      <c r="O6" s="101"/>
      <c r="P6" s="10"/>
    </row>
    <row r="7" spans="1:16" ht="15" customHeight="1">
      <c r="A7" s="101"/>
      <c r="B7" s="12" t="s">
        <v>2</v>
      </c>
      <c r="C7" s="9">
        <v>47</v>
      </c>
      <c r="D7" s="5" t="str">
        <f>IF('Cover Page'!$E$31=1,(Master!C6)*Master!$AE$2,IF('Cover Page'!$E$31=2,(Master!C6)*Master!$AE$2,"N/A"))</f>
        <v>N/A</v>
      </c>
      <c r="E7" s="9">
        <v>34</v>
      </c>
      <c r="F7" s="5" t="str">
        <f>IF('Cover Page'!$E$31=1,(Master!C46)*Master!$AE$2,IF('Cover Page'!$E$31=2,(Master!C46)*Master!$AE$2,"N/A"))</f>
        <v>N/A</v>
      </c>
      <c r="G7" s="9">
        <v>21</v>
      </c>
      <c r="H7" s="5" t="str">
        <f>IF('Cover Page'!$E$31=1,(Master!C86)*Master!$AE$2,IF('Cover Page'!$E$31=2,(Master!C86)*Master!$AE$2,"N/A"))</f>
        <v>N/A</v>
      </c>
      <c r="I7" s="9">
        <v>21</v>
      </c>
      <c r="J7" s="5" t="str">
        <f>IF('Cover Page'!$E$31=1,(Master!C126)*Master!$AE$2,IF('Cover Page'!$E$31=2,(Master!C126)*Master!$AE$2,"N/A"))</f>
        <v>N/A</v>
      </c>
      <c r="K7" s="9">
        <v>34</v>
      </c>
      <c r="L7" s="5" t="str">
        <f>IF('Cover Page'!$E$31=1,(Master!C166)*Master!$AE$2,IF('Cover Page'!$E$31=2,(Master!C166)*Master!$AE$2,"N/A"))</f>
        <v>N/A</v>
      </c>
      <c r="M7" s="9">
        <v>21</v>
      </c>
      <c r="N7" s="7" t="str">
        <f>IF('Cover Page'!$E$31=1,(Master!C206)*Master!$AE$2,IF('Cover Page'!$E$31=2,(Master!C206)*Master!$AE$2,"N/A"))</f>
        <v>N/A</v>
      </c>
      <c r="O7" s="101"/>
      <c r="P7" s="10"/>
    </row>
    <row r="8" spans="1:16" ht="15" customHeight="1">
      <c r="A8" s="101"/>
      <c r="B8" s="12" t="s">
        <v>3</v>
      </c>
      <c r="C8" s="8">
        <v>54</v>
      </c>
      <c r="D8" s="5" t="str">
        <f>IF('Cover Page'!$E$31=1,(Master!C7)*Master!$AE$2,IF('Cover Page'!$E$31=2,(Master!C7)*Master!$AE$2,"N/A"))</f>
        <v>N/A</v>
      </c>
      <c r="E8" s="8">
        <v>41</v>
      </c>
      <c r="F8" s="5" t="str">
        <f>IF('Cover Page'!$E$31=1,(Master!C47)*Master!$AE$2,IF('Cover Page'!$E$31=2,(Master!C47)*Master!$AE$2,"N/A"))</f>
        <v>N/A</v>
      </c>
      <c r="G8" s="8">
        <v>28</v>
      </c>
      <c r="H8" s="5" t="str">
        <f>IF('Cover Page'!$E$31=1,(Master!C87)*Master!$AE$2,IF('Cover Page'!$E$31=2,(Master!C87)*Master!$AE$2,"N/A"))</f>
        <v>N/A</v>
      </c>
      <c r="I8" s="8">
        <v>28</v>
      </c>
      <c r="J8" s="5" t="str">
        <f>IF('Cover Page'!$E$31=1,(Master!C127)*Master!$AE$2,IF('Cover Page'!$E$31=2,(Master!C127)*Master!$AE$2,"N/A"))</f>
        <v>N/A</v>
      </c>
      <c r="K8" s="8">
        <v>41</v>
      </c>
      <c r="L8" s="5" t="str">
        <f>IF('Cover Page'!$E$31=1,(Master!C167)*Master!$AE$2,IF('Cover Page'!$E$31=2,(Master!C167)*Master!$AE$2,"N/A"))</f>
        <v>N/A</v>
      </c>
      <c r="M8" s="8">
        <v>28</v>
      </c>
      <c r="N8" s="7" t="str">
        <f>IF('Cover Page'!$E$31=1,(Master!C207)*Master!$AE$2,IF('Cover Page'!$E$31=2,(Master!C207)*Master!$AE$2,"N/A"))</f>
        <v>N/A</v>
      </c>
      <c r="O8" s="101"/>
      <c r="P8" s="10"/>
    </row>
    <row r="9" spans="1:16" ht="15" customHeight="1">
      <c r="A9" s="101"/>
      <c r="B9" s="12" t="s">
        <v>4</v>
      </c>
      <c r="C9" s="9">
        <v>61</v>
      </c>
      <c r="D9" s="5" t="str">
        <f>IF('Cover Page'!$E$31=1,(Master!C8)*Master!$AE$2,IF('Cover Page'!$E$31=2,(Master!C8)*Master!$AE$2,"N/A"))</f>
        <v>N/A</v>
      </c>
      <c r="E9" s="9">
        <v>48</v>
      </c>
      <c r="F9" s="5" t="str">
        <f>IF('Cover Page'!$E$31=1,(Master!C48)*Master!$AE$2,IF('Cover Page'!$E$31=2,(Master!C48)*Master!$AE$2,"N/A"))</f>
        <v>N/A</v>
      </c>
      <c r="G9" s="9">
        <v>35</v>
      </c>
      <c r="H9" s="5" t="str">
        <f>IF('Cover Page'!$E$31=1,(Master!C88)*Master!$AE$2,IF('Cover Page'!$E$31=2,(Master!C88)*Master!$AE$2,"N/A"))</f>
        <v>N/A</v>
      </c>
      <c r="I9" s="9">
        <v>35</v>
      </c>
      <c r="J9" s="5" t="str">
        <f>IF('Cover Page'!$E$31=1,(Master!C128)*Master!$AE$2,IF('Cover Page'!$E$31=2,(Master!C128)*Master!$AE$2,"N/A"))</f>
        <v>N/A</v>
      </c>
      <c r="K9" s="9">
        <v>48</v>
      </c>
      <c r="L9" s="5" t="str">
        <f>IF('Cover Page'!$E$31=1,(Master!C168)*Master!$AE$2,IF('Cover Page'!$E$31=2,(Master!C168)*Master!$AE$2,"N/A"))</f>
        <v>N/A</v>
      </c>
      <c r="M9" s="9">
        <v>35</v>
      </c>
      <c r="N9" s="7" t="str">
        <f>IF('Cover Page'!$E$31=1,(Master!C208)*Master!$AE$2,IF('Cover Page'!$E$31=2,(Master!C208)*Master!$AE$2,"N/A"))</f>
        <v>N/A</v>
      </c>
      <c r="O9" s="101"/>
      <c r="P9" s="10"/>
    </row>
    <row r="10" spans="1:16" ht="15" customHeight="1">
      <c r="A10" s="101"/>
      <c r="B10" s="12" t="s">
        <v>5</v>
      </c>
      <c r="C10" s="8">
        <v>67</v>
      </c>
      <c r="D10" s="5" t="str">
        <f>IF('Cover Page'!$E$31=1,(Master!C9)*Master!$AE$2,IF('Cover Page'!$E$31=2,(Master!C9)*Master!$AE$2,"N/A"))</f>
        <v>N/A</v>
      </c>
      <c r="E10" s="8">
        <v>54</v>
      </c>
      <c r="F10" s="5" t="str">
        <f>IF('Cover Page'!$E$31=1,(Master!C49)*Master!$AE$2,IF('Cover Page'!$E$31=2,(Master!C49)*Master!$AE$2,"N/A"))</f>
        <v>N/A</v>
      </c>
      <c r="G10" s="8">
        <v>41</v>
      </c>
      <c r="H10" s="5" t="str">
        <f>IF('Cover Page'!$E$31=1,(Master!C89)*Master!$AE$2,IF('Cover Page'!$E$31=2,(Master!C89)*Master!$AE$2,"N/A"))</f>
        <v>N/A</v>
      </c>
      <c r="I10" s="8">
        <v>41</v>
      </c>
      <c r="J10" s="5" t="str">
        <f>IF('Cover Page'!$E$31=1,(Master!C129)*Master!$AE$2,IF('Cover Page'!$E$31=2,(Master!C129)*Master!$AE$2,"N/A"))</f>
        <v>N/A</v>
      </c>
      <c r="K10" s="8">
        <v>54</v>
      </c>
      <c r="L10" s="5" t="str">
        <f>IF('Cover Page'!$E$31=1,(Master!C169)*Master!$AE$2,IF('Cover Page'!$E$31=2,(Master!C169)*Master!$AE$2,"N/A"))</f>
        <v>N/A</v>
      </c>
      <c r="M10" s="8">
        <v>41</v>
      </c>
      <c r="N10" s="7" t="str">
        <f>IF('Cover Page'!$E$31=1,(Master!C209)*Master!$AE$2,IF('Cover Page'!$E$31=2,(Master!C209)*Master!$AE$2,"N/A"))</f>
        <v>N/A</v>
      </c>
      <c r="O10" s="101"/>
      <c r="P10" s="10"/>
    </row>
    <row r="11" spans="1:16" ht="15" customHeight="1">
      <c r="A11" s="101"/>
      <c r="B11" s="12" t="s">
        <v>6</v>
      </c>
      <c r="C11" s="9">
        <v>74</v>
      </c>
      <c r="D11" s="5" t="str">
        <f>IF('Cover Page'!$E$31=1,(Master!C10)*Master!$AE$2,IF('Cover Page'!$E$31=2,(Master!C10)*Master!$AE$2,"N/A"))</f>
        <v>N/A</v>
      </c>
      <c r="E11" s="9">
        <v>61</v>
      </c>
      <c r="F11" s="5" t="str">
        <f>IF('Cover Page'!$E$31=1,(Master!C50)*Master!$AE$2,IF('Cover Page'!$E$31=2,(Master!C50)*Master!$AE$2,"N/A"))</f>
        <v>N/A</v>
      </c>
      <c r="G11" s="9">
        <v>48</v>
      </c>
      <c r="H11" s="5" t="str">
        <f>IF('Cover Page'!$E$31=1,(Master!C90)*Master!$AE$2,IF('Cover Page'!$E$31=2,(Master!C90)*Master!$AE$2,"N/A"))</f>
        <v>N/A</v>
      </c>
      <c r="I11" s="9">
        <v>48</v>
      </c>
      <c r="J11" s="5" t="str">
        <f>IF('Cover Page'!$E$31=1,(Master!C130)*Master!$AE$2,IF('Cover Page'!$E$31=2,(Master!C130)*Master!$AE$2,"N/A"))</f>
        <v>N/A</v>
      </c>
      <c r="K11" s="9">
        <v>61</v>
      </c>
      <c r="L11" s="5" t="str">
        <f>IF('Cover Page'!$E$31=1,(Master!C170)*Master!$AE$2,IF('Cover Page'!$E$31=2,(Master!C170)*Master!$AE$2,"N/A"))</f>
        <v>N/A</v>
      </c>
      <c r="M11" s="9">
        <v>48</v>
      </c>
      <c r="N11" s="7" t="str">
        <f>IF('Cover Page'!$E$31=1,(Master!C210)*Master!$AE$2,IF('Cover Page'!$E$31=2,(Master!C210)*Master!$AE$2,"N/A"))</f>
        <v>N/A</v>
      </c>
      <c r="O11" s="101"/>
      <c r="P11" s="10"/>
    </row>
    <row r="12" spans="1:16" ht="15" customHeight="1">
      <c r="A12" s="101"/>
      <c r="B12" s="12" t="s">
        <v>7</v>
      </c>
      <c r="C12" s="8">
        <v>81</v>
      </c>
      <c r="D12" s="5" t="str">
        <f>IF('Cover Page'!$E$31=1,(Master!C11)*Master!$AE$2,IF('Cover Page'!$E$31=2,(Master!C11)*Master!$AE$2,"N/A"))</f>
        <v>N/A</v>
      </c>
      <c r="E12" s="8">
        <v>68</v>
      </c>
      <c r="F12" s="5" t="str">
        <f>IF('Cover Page'!$E$31=1,(Master!C51)*Master!$AE$2,IF('Cover Page'!$E$31=2,(Master!C51)*Master!$AE$2,"N/A"))</f>
        <v>N/A</v>
      </c>
      <c r="G12" s="8">
        <v>55</v>
      </c>
      <c r="H12" s="5" t="str">
        <f>IF('Cover Page'!$E$31=1,(Master!C91)*Master!$AE$2,IF('Cover Page'!$E$31=2,(Master!C91)*Master!$AE$2,"N/A"))</f>
        <v>N/A</v>
      </c>
      <c r="I12" s="8">
        <v>55</v>
      </c>
      <c r="J12" s="5" t="str">
        <f>IF('Cover Page'!$E$31=1,(Master!C131)*Master!$AE$2,IF('Cover Page'!$E$31=2,(Master!C131)*Master!$AE$2,"N/A"))</f>
        <v>N/A</v>
      </c>
      <c r="K12" s="8">
        <v>68</v>
      </c>
      <c r="L12" s="5" t="str">
        <f>IF('Cover Page'!$E$31=1,(Master!C171)*Master!$AE$2,IF('Cover Page'!$E$31=2,(Master!C171)*Master!$AE$2,"N/A"))</f>
        <v>N/A</v>
      </c>
      <c r="M12" s="8">
        <v>55</v>
      </c>
      <c r="N12" s="7" t="str">
        <f>IF('Cover Page'!$E$31=1,(Master!C211)*Master!$AE$2,IF('Cover Page'!$E$31=2,(Master!C211)*Master!$AE$2,"N/A"))</f>
        <v>N/A</v>
      </c>
      <c r="O12" s="101"/>
      <c r="P12" s="10"/>
    </row>
    <row r="13" spans="1:16" ht="15" customHeight="1">
      <c r="A13" s="101"/>
      <c r="B13" s="12" t="s">
        <v>8</v>
      </c>
      <c r="C13" s="9">
        <v>88</v>
      </c>
      <c r="D13" s="5" t="str">
        <f>IF('Cover Page'!$E$31=1,(Master!C12)*Master!$AE$2,IF('Cover Page'!$E$31=2,(Master!C12)*Master!$AE$2,"N/A"))</f>
        <v>N/A</v>
      </c>
      <c r="E13" s="9">
        <v>75</v>
      </c>
      <c r="F13" s="5" t="str">
        <f>IF('Cover Page'!$E$31=1,(Master!C52)*Master!$AE$2,IF('Cover Page'!$E$31=2,(Master!C52)*Master!$AE$2,"N/A"))</f>
        <v>N/A</v>
      </c>
      <c r="G13" s="9">
        <v>62</v>
      </c>
      <c r="H13" s="5" t="str">
        <f>IF('Cover Page'!$E$31=1,(Master!C92)*Master!$AE$2,IF('Cover Page'!$E$31=2,(Master!C92)*Master!$AE$2,"N/A"))</f>
        <v>N/A</v>
      </c>
      <c r="I13" s="9">
        <v>62</v>
      </c>
      <c r="J13" s="5" t="str">
        <f>IF('Cover Page'!$E$31=1,(Master!C132)*Master!$AE$2,IF('Cover Page'!$E$31=2,(Master!C132)*Master!$AE$2,"N/A"))</f>
        <v>N/A</v>
      </c>
      <c r="K13" s="9">
        <v>75</v>
      </c>
      <c r="L13" s="5" t="str">
        <f>IF('Cover Page'!$E$31=1,(Master!C172)*Master!$AE$2,IF('Cover Page'!$E$31=2,(Master!C172)*Master!$AE$2,"N/A"))</f>
        <v>N/A</v>
      </c>
      <c r="M13" s="9">
        <v>62</v>
      </c>
      <c r="N13" s="7" t="str">
        <f>IF('Cover Page'!$E$31=1,(Master!C212)*Master!$AE$2,IF('Cover Page'!$E$31=2,(Master!C212)*Master!$AE$2,"N/A"))</f>
        <v>N/A</v>
      </c>
      <c r="O13" s="101"/>
      <c r="P13" s="10"/>
    </row>
    <row r="14" spans="1:16" ht="15" customHeight="1">
      <c r="A14" s="101"/>
      <c r="B14" s="12" t="s">
        <v>9</v>
      </c>
      <c r="C14" s="8">
        <v>95</v>
      </c>
      <c r="D14" s="5" t="str">
        <f>IF('Cover Page'!$E$31=1,(Master!C13)*Master!$AE$2,IF('Cover Page'!$E$31=2,(Master!C13)*Master!$AE$2,"N/A"))</f>
        <v>N/A</v>
      </c>
      <c r="E14" s="8">
        <v>82</v>
      </c>
      <c r="F14" s="5" t="str">
        <f>IF('Cover Page'!$E$31=1,(Master!C53)*Master!$AE$2,IF('Cover Page'!$E$31=2,(Master!C53)*Master!$AE$2,"N/A"))</f>
        <v>N/A</v>
      </c>
      <c r="G14" s="8">
        <v>69</v>
      </c>
      <c r="H14" s="5" t="str">
        <f>IF('Cover Page'!$E$31=1,(Master!C93)*Master!$AE$2,IF('Cover Page'!$E$31=2,(Master!C93)*Master!$AE$2,"N/A"))</f>
        <v>N/A</v>
      </c>
      <c r="I14" s="8">
        <v>69</v>
      </c>
      <c r="J14" s="5" t="str">
        <f>IF('Cover Page'!$E$31=1,(Master!C133)*Master!$AE$2,IF('Cover Page'!$E$31=2,(Master!C133)*Master!$AE$2,"N/A"))</f>
        <v>N/A</v>
      </c>
      <c r="K14" s="8">
        <v>82</v>
      </c>
      <c r="L14" s="5" t="str">
        <f>IF('Cover Page'!$E$31=1,(Master!C173)*Master!$AE$2,IF('Cover Page'!$E$31=2,(Master!C173)*Master!$AE$2,"N/A"))</f>
        <v>N/A</v>
      </c>
      <c r="M14" s="8">
        <v>69</v>
      </c>
      <c r="N14" s="7" t="str">
        <f>IF('Cover Page'!$E$31=1,(Master!C213)*Master!$AE$2,IF('Cover Page'!$E$31=2,(Master!C213)*Master!$AE$2,"N/A"))</f>
        <v>N/A</v>
      </c>
      <c r="O14" s="101"/>
      <c r="P14" s="10"/>
    </row>
    <row r="15" spans="1:16" ht="15" customHeight="1">
      <c r="A15" s="101"/>
      <c r="B15" s="12" t="s">
        <v>10</v>
      </c>
      <c r="C15" s="9">
        <v>102</v>
      </c>
      <c r="D15" s="5" t="str">
        <f>IF('Cover Page'!$E$31=1,(Master!C14)*Master!$AE$2,IF('Cover Page'!$E$31=2,(Master!C14)*Master!$AE$2,"N/A"))</f>
        <v>N/A</v>
      </c>
      <c r="E15" s="9">
        <v>89</v>
      </c>
      <c r="F15" s="5" t="str">
        <f>IF('Cover Page'!$E$31=1,(Master!C54)*Master!$AE$2,IF('Cover Page'!$E$31=2,(Master!C54)*Master!$AE$2,"N/A"))</f>
        <v>N/A</v>
      </c>
      <c r="G15" s="9">
        <v>76</v>
      </c>
      <c r="H15" s="5" t="str">
        <f>IF('Cover Page'!$E$31=1,(Master!C94)*Master!$AE$2,IF('Cover Page'!$E$31=2,(Master!C94)*Master!$AE$2,"N/A"))</f>
        <v>N/A</v>
      </c>
      <c r="I15" s="9">
        <v>76</v>
      </c>
      <c r="J15" s="5" t="str">
        <f>IF('Cover Page'!$E$31=1,(Master!C134)*Master!$AE$2,IF('Cover Page'!$E$31=2,(Master!C134)*Master!$AE$2,"N/A"))</f>
        <v>N/A</v>
      </c>
      <c r="K15" s="9">
        <v>89</v>
      </c>
      <c r="L15" s="5" t="str">
        <f>IF('Cover Page'!$E$31=1,(Master!C174)*Master!$AE$2,IF('Cover Page'!$E$31=2,(Master!C174)*Master!$AE$2,"N/A"))</f>
        <v>N/A</v>
      </c>
      <c r="M15" s="9">
        <v>76</v>
      </c>
      <c r="N15" s="7" t="str">
        <f>IF('Cover Page'!$E$31=1,(Master!C214)*Master!$AE$2,IF('Cover Page'!$E$31=2,(Master!C214)*Master!$AE$2,"N/A"))</f>
        <v>N/A</v>
      </c>
      <c r="O15" s="101"/>
      <c r="P15" s="10"/>
    </row>
    <row r="16" spans="1:16" ht="15" customHeight="1">
      <c r="A16" s="101"/>
      <c r="B16" s="12" t="s">
        <v>11</v>
      </c>
      <c r="C16" s="8">
        <v>109</v>
      </c>
      <c r="D16" s="5" t="str">
        <f>IF('Cover Page'!$E$31=1,(Master!C15)*Master!$AE$2,IF('Cover Page'!$E$31=2,(Master!C15)*Master!$AE$2,"N/A"))</f>
        <v>N/A</v>
      </c>
      <c r="E16" s="8">
        <v>96</v>
      </c>
      <c r="F16" s="5" t="str">
        <f>IF('Cover Page'!$E$31=1,(Master!C55)*Master!$AE$2,IF('Cover Page'!$E$31=2,(Master!C55)*Master!$AE$2,"N/A"))</f>
        <v>N/A</v>
      </c>
      <c r="G16" s="8">
        <v>83</v>
      </c>
      <c r="H16" s="5" t="str">
        <f>IF('Cover Page'!$E$31=1,(Master!C95)*Master!$AE$2,IF('Cover Page'!$E$31=2,(Master!C95)*Master!$AE$2,"N/A"))</f>
        <v>N/A</v>
      </c>
      <c r="I16" s="8">
        <v>83</v>
      </c>
      <c r="J16" s="5" t="str">
        <f>IF('Cover Page'!$E$31=1,(Master!C135)*Master!$AE$2,IF('Cover Page'!$E$31=2,(Master!C135)*Master!$AE$2,"N/A"))</f>
        <v>N/A</v>
      </c>
      <c r="K16" s="8">
        <v>96</v>
      </c>
      <c r="L16" s="5" t="str">
        <f>IF('Cover Page'!$E$31=1,(Master!C175)*Master!$AE$2,IF('Cover Page'!$E$31=2,(Master!C175)*Master!$AE$2,"N/A"))</f>
        <v>N/A</v>
      </c>
      <c r="M16" s="8">
        <v>83</v>
      </c>
      <c r="N16" s="7" t="str">
        <f>IF('Cover Page'!$E$31=1,(Master!C215)*Master!$AE$2,IF('Cover Page'!$E$31=2,(Master!C215)*Master!$AE$2,"N/A"))</f>
        <v>N/A</v>
      </c>
      <c r="O16" s="101"/>
      <c r="P16" s="10"/>
    </row>
    <row r="17" spans="1:16" ht="15" customHeight="1">
      <c r="A17" s="101"/>
      <c r="B17" s="12" t="s">
        <v>12</v>
      </c>
      <c r="C17" s="9">
        <v>116</v>
      </c>
      <c r="D17" s="5" t="str">
        <f>IF('Cover Page'!$E$31=1,(Master!C16)*Master!$AE$2,IF('Cover Page'!$E$31=2,(Master!C16)*Master!$AE$2,"N/A"))</f>
        <v>N/A</v>
      </c>
      <c r="E17" s="9">
        <v>103</v>
      </c>
      <c r="F17" s="5" t="str">
        <f>IF('Cover Page'!$E$31=1,(Master!C56)*Master!$AE$2,IF('Cover Page'!$E$31=2,(Master!C56)*Master!$AE$2,"N/A"))</f>
        <v>N/A</v>
      </c>
      <c r="G17" s="9">
        <v>90</v>
      </c>
      <c r="H17" s="5" t="str">
        <f>IF('Cover Page'!$E$31=1,(Master!C96)*Master!$AE$2,IF('Cover Page'!$E$31=2,(Master!C96)*Master!$AE$2,"N/A"))</f>
        <v>N/A</v>
      </c>
      <c r="I17" s="9">
        <v>90</v>
      </c>
      <c r="J17" s="5" t="str">
        <f>IF('Cover Page'!$E$31=1,(Master!C136)*Master!$AE$2,IF('Cover Page'!$E$31=2,(Master!C136)*Master!$AE$2,"N/A"))</f>
        <v>N/A</v>
      </c>
      <c r="K17" s="9">
        <v>103</v>
      </c>
      <c r="L17" s="5" t="str">
        <f>IF('Cover Page'!$E$31=1,(Master!C176)*Master!$AE$2,IF('Cover Page'!$E$31=2,(Master!C176)*Master!$AE$2,"N/A"))</f>
        <v>N/A</v>
      </c>
      <c r="M17" s="9">
        <v>90</v>
      </c>
      <c r="N17" s="7" t="str">
        <f>IF('Cover Page'!$E$31=1,(Master!C216)*Master!$AE$2,IF('Cover Page'!$E$31=2,(Master!C216)*Master!$AE$2,"N/A"))</f>
        <v>N/A</v>
      </c>
      <c r="O17" s="101"/>
      <c r="P17" s="10"/>
    </row>
    <row r="18" spans="1:16" ht="15" customHeight="1">
      <c r="A18" s="101"/>
      <c r="B18" s="12" t="s">
        <v>13</v>
      </c>
      <c r="C18" s="8">
        <v>123</v>
      </c>
      <c r="D18" s="5" t="str">
        <f>IF('Cover Page'!$E$31=1,(Master!C17)*Master!$AE$2,IF('Cover Page'!$E$31=2,(Master!C17)*Master!$AE$2,"N/A"))</f>
        <v>N/A</v>
      </c>
      <c r="E18" s="8">
        <v>110</v>
      </c>
      <c r="F18" s="5" t="str">
        <f>IF('Cover Page'!$E$31=1,(Master!C57)*Master!$AE$2,IF('Cover Page'!$E$31=2,(Master!C57)*Master!$AE$2,"N/A"))</f>
        <v>N/A</v>
      </c>
      <c r="G18" s="8">
        <v>97</v>
      </c>
      <c r="H18" s="5" t="str">
        <f>IF('Cover Page'!$E$31=1,(Master!C97)*Master!$AE$2,IF('Cover Page'!$E$31=2,(Master!C97)*Master!$AE$2,"N/A"))</f>
        <v>N/A</v>
      </c>
      <c r="I18" s="8">
        <v>97</v>
      </c>
      <c r="J18" s="5" t="str">
        <f>IF('Cover Page'!$E$31=1,(Master!C137)*Master!$AE$2,IF('Cover Page'!$E$31=2,(Master!C137)*Master!$AE$2,"N/A"))</f>
        <v>N/A</v>
      </c>
      <c r="K18" s="8">
        <v>110</v>
      </c>
      <c r="L18" s="5" t="str">
        <f>IF('Cover Page'!$E$31=1,(Master!C177)*Master!$AE$2,IF('Cover Page'!$E$31=2,(Master!C177)*Master!$AE$2,"N/A"))</f>
        <v>N/A</v>
      </c>
      <c r="M18" s="8">
        <v>97</v>
      </c>
      <c r="N18" s="7" t="str">
        <f>IF('Cover Page'!$E$31=1,(Master!C217)*Master!$AE$2,IF('Cover Page'!$E$31=2,(Master!C217)*Master!$AE$2,"N/A"))</f>
        <v>N/A</v>
      </c>
      <c r="O18" s="101"/>
      <c r="P18" s="10"/>
    </row>
    <row r="19" spans="1:16" ht="15" customHeight="1">
      <c r="A19" s="101"/>
      <c r="B19" s="12" t="s">
        <v>14</v>
      </c>
      <c r="C19" s="9">
        <v>130</v>
      </c>
      <c r="D19" s="5" t="str">
        <f>IF('Cover Page'!$E$31=1,(Master!C18)*Master!$AE$2,IF('Cover Page'!$E$31=2,(Master!C18)*Master!$AE$2,"N/A"))</f>
        <v>N/A</v>
      </c>
      <c r="E19" s="9">
        <v>117</v>
      </c>
      <c r="F19" s="5" t="str">
        <f>IF('Cover Page'!$E$31=1,(Master!C58)*Master!$AE$2,IF('Cover Page'!$E$31=2,(Master!C58)*Master!$AE$2,"N/A"))</f>
        <v>N/A</v>
      </c>
      <c r="G19" s="9">
        <v>104</v>
      </c>
      <c r="H19" s="5" t="str">
        <f>IF('Cover Page'!$E$31=1,(Master!C98)*Master!$AE$2,IF('Cover Page'!$E$31=2,(Master!C98)*Master!$AE$2,"N/A"))</f>
        <v>N/A</v>
      </c>
      <c r="I19" s="9">
        <v>104</v>
      </c>
      <c r="J19" s="5" t="str">
        <f>IF('Cover Page'!$E$31=1,(Master!C138)*Master!$AE$2,IF('Cover Page'!$E$31=2,(Master!C138)*Master!$AE$2,"N/A"))</f>
        <v>N/A</v>
      </c>
      <c r="K19" s="9">
        <v>117</v>
      </c>
      <c r="L19" s="5" t="str">
        <f>IF('Cover Page'!$E$31=1,(Master!C178)*Master!$AE$2,IF('Cover Page'!$E$31=2,(Master!C178)*Master!$AE$2,"N/A"))</f>
        <v>N/A</v>
      </c>
      <c r="M19" s="9">
        <v>104</v>
      </c>
      <c r="N19" s="7" t="str">
        <f>IF('Cover Page'!$E$31=1,(Master!C218)*Master!$AE$2,IF('Cover Page'!$E$31=2,(Master!C218)*Master!$AE$2,"N/A"))</f>
        <v>N/A</v>
      </c>
      <c r="O19" s="101"/>
      <c r="P19" s="10"/>
    </row>
    <row r="20" spans="1:16" ht="15" customHeight="1">
      <c r="A20" s="101"/>
      <c r="B20" s="12" t="s">
        <v>15</v>
      </c>
      <c r="C20" s="8">
        <v>136</v>
      </c>
      <c r="D20" s="5" t="str">
        <f>IF('Cover Page'!$E$31=1,(Master!C19)*Master!$AE$2,IF('Cover Page'!$E$31=2,(Master!C19)*Master!$AE$2,"N/A"))</f>
        <v>N/A</v>
      </c>
      <c r="E20" s="8">
        <v>123</v>
      </c>
      <c r="F20" s="5" t="str">
        <f>IF('Cover Page'!$E$31=1,(Master!C59)*Master!$AE$2,IF('Cover Page'!$E$31=2,(Master!C59)*Master!$AE$2,"N/A"))</f>
        <v>N/A</v>
      </c>
      <c r="G20" s="8">
        <v>110</v>
      </c>
      <c r="H20" s="5" t="str">
        <f>IF('Cover Page'!$E$31=1,(Master!C99)*Master!$AE$2,IF('Cover Page'!$E$31=2,(Master!C99)*Master!$AE$2,"N/A"))</f>
        <v>N/A</v>
      </c>
      <c r="I20" s="8">
        <v>110</v>
      </c>
      <c r="J20" s="5" t="str">
        <f>IF('Cover Page'!$E$31=1,(Master!C139)*Master!$AE$2,IF('Cover Page'!$E$31=2,(Master!C139)*Master!$AE$2,"N/A"))</f>
        <v>N/A</v>
      </c>
      <c r="K20" s="8">
        <v>123</v>
      </c>
      <c r="L20" s="5" t="str">
        <f>IF('Cover Page'!$E$31=1,(Master!C179)*Master!$AE$2,IF('Cover Page'!$E$31=2,(Master!C179)*Master!$AE$2,"N/A"))</f>
        <v>N/A</v>
      </c>
      <c r="M20" s="8">
        <v>110</v>
      </c>
      <c r="N20" s="7" t="str">
        <f>IF('Cover Page'!$E$31=1,(Master!C219)*Master!$AE$2,IF('Cover Page'!$E$31=2,(Master!C219)*Master!$AE$2,"N/A"))</f>
        <v>N/A</v>
      </c>
      <c r="O20" s="101"/>
      <c r="P20" s="10"/>
    </row>
    <row r="21" spans="1:16" ht="15" customHeight="1">
      <c r="A21" s="101"/>
      <c r="B21" s="12" t="s">
        <v>16</v>
      </c>
      <c r="C21" s="9">
        <v>143</v>
      </c>
      <c r="D21" s="5" t="str">
        <f>IF('Cover Page'!$E$31=1,(Master!C20)*Master!$AE$2,IF('Cover Page'!$E$31=2,(Master!C20)*Master!$AE$2,"N/A"))</f>
        <v>N/A</v>
      </c>
      <c r="E21" s="9">
        <v>130</v>
      </c>
      <c r="F21" s="5" t="str">
        <f>IF('Cover Page'!$E$31=1,(Master!C60)*Master!$AE$2,IF('Cover Page'!$E$31=2,(Master!C60)*Master!$AE$2,"N/A"))</f>
        <v>N/A</v>
      </c>
      <c r="G21" s="9">
        <v>117</v>
      </c>
      <c r="H21" s="5" t="str">
        <f>IF('Cover Page'!$E$31=1,(Master!C100)*Master!$AE$2,IF('Cover Page'!$E$31=2,(Master!C100)*Master!$AE$2,"N/A"))</f>
        <v>N/A</v>
      </c>
      <c r="I21" s="9">
        <v>117</v>
      </c>
      <c r="J21" s="5" t="str">
        <f>IF('Cover Page'!$E$31=1,(Master!C140)*Master!$AE$2,IF('Cover Page'!$E$31=2,(Master!C140)*Master!$AE$2,"N/A"))</f>
        <v>N/A</v>
      </c>
      <c r="K21" s="9">
        <v>130</v>
      </c>
      <c r="L21" s="5" t="str">
        <f>IF('Cover Page'!$E$31=1,(Master!C180)*Master!$AE$2,IF('Cover Page'!$E$31=2,(Master!C180)*Master!$AE$2,"N/A"))</f>
        <v>N/A</v>
      </c>
      <c r="M21" s="9">
        <v>117</v>
      </c>
      <c r="N21" s="7" t="str">
        <f>IF('Cover Page'!$E$31=1,(Master!C220)*Master!$AE$2,IF('Cover Page'!$E$31=2,(Master!C220)*Master!$AE$2,"N/A"))</f>
        <v>N/A</v>
      </c>
      <c r="O21" s="101"/>
      <c r="P21" s="10"/>
    </row>
    <row r="22" spans="1:16" ht="15" customHeight="1">
      <c r="A22" s="101"/>
      <c r="B22" s="12" t="s">
        <v>17</v>
      </c>
      <c r="C22" s="8">
        <v>150</v>
      </c>
      <c r="D22" s="5" t="str">
        <f>IF('Cover Page'!$E$31=1,(Master!C21)*Master!$AE$2,IF('Cover Page'!$E$31=2,(Master!C21)*Master!$AE$2,"N/A"))</f>
        <v>N/A</v>
      </c>
      <c r="E22" s="8">
        <v>137</v>
      </c>
      <c r="F22" s="5" t="str">
        <f>IF('Cover Page'!$E$31=1,(Master!C61)*Master!$AE$2,IF('Cover Page'!$E$31=2,(Master!C61)*Master!$AE$2,"N/A"))</f>
        <v>N/A</v>
      </c>
      <c r="G22" s="8">
        <v>124</v>
      </c>
      <c r="H22" s="5" t="str">
        <f>IF('Cover Page'!$E$31=1,(Master!C101)*Master!$AE$2,IF('Cover Page'!$E$31=2,(Master!C101)*Master!$AE$2,"N/A"))</f>
        <v>N/A</v>
      </c>
      <c r="I22" s="8">
        <v>124</v>
      </c>
      <c r="J22" s="5" t="str">
        <f>IF('Cover Page'!$E$31=1,(Master!C141)*Master!$AE$2,IF('Cover Page'!$E$31=2,(Master!C141)*Master!$AE$2,"N/A"))</f>
        <v>N/A</v>
      </c>
      <c r="K22" s="8">
        <v>137</v>
      </c>
      <c r="L22" s="5" t="str">
        <f>IF('Cover Page'!$E$31=1,(Master!C181)*Master!$AE$2,IF('Cover Page'!$E$31=2,(Master!C181)*Master!$AE$2,"N/A"))</f>
        <v>N/A</v>
      </c>
      <c r="M22" s="8">
        <v>124</v>
      </c>
      <c r="N22" s="7" t="str">
        <f>IF('Cover Page'!$E$31=1,(Master!C221)*Master!$AE$2,IF('Cover Page'!$E$31=2,(Master!C221)*Master!$AE$2,"N/A"))</f>
        <v>N/A</v>
      </c>
      <c r="O22" s="101"/>
      <c r="P22" s="10"/>
    </row>
    <row r="23" spans="1:16" ht="15" customHeight="1">
      <c r="A23" s="101"/>
      <c r="B23" s="12" t="s">
        <v>18</v>
      </c>
      <c r="C23" s="9">
        <v>157</v>
      </c>
      <c r="D23" s="5" t="str">
        <f>IF('Cover Page'!$E$31=1,(Master!C22)*Master!$AE$2,IF('Cover Page'!$E$31=2,(Master!C22)*Master!$AE$2,"N/A"))</f>
        <v>N/A</v>
      </c>
      <c r="E23" s="9">
        <v>144</v>
      </c>
      <c r="F23" s="5" t="str">
        <f>IF('Cover Page'!$E$31=1,(Master!C62)*Master!$AE$2,IF('Cover Page'!$E$31=2,(Master!C62)*Master!$AE$2,"N/A"))</f>
        <v>N/A</v>
      </c>
      <c r="G23" s="9">
        <v>131</v>
      </c>
      <c r="H23" s="5" t="str">
        <f>IF('Cover Page'!$E$31=1,(Master!C102)*Master!$AE$2,IF('Cover Page'!$E$31=2,(Master!C102)*Master!$AE$2,"N/A"))</f>
        <v>N/A</v>
      </c>
      <c r="I23" s="9">
        <v>131</v>
      </c>
      <c r="J23" s="5" t="str">
        <f>IF('Cover Page'!$E$31=1,(Master!C142)*Master!$AE$2,IF('Cover Page'!$E$31=2,(Master!C142)*Master!$AE$2,"N/A"))</f>
        <v>N/A</v>
      </c>
      <c r="K23" s="9">
        <v>144</v>
      </c>
      <c r="L23" s="5" t="str">
        <f>IF('Cover Page'!$E$31=1,(Master!C182)*Master!$AE$2,IF('Cover Page'!$E$31=2,(Master!C182)*Master!$AE$2,"N/A"))</f>
        <v>N/A</v>
      </c>
      <c r="M23" s="9">
        <v>131</v>
      </c>
      <c r="N23" s="7" t="str">
        <f>IF('Cover Page'!$E$31=1,(Master!C222)*Master!$AE$2,IF('Cover Page'!$E$31=2,(Master!C222)*Master!$AE$2,"N/A"))</f>
        <v>N/A</v>
      </c>
      <c r="O23" s="101"/>
      <c r="P23" s="10"/>
    </row>
    <row r="24" spans="1:16" ht="15" customHeight="1">
      <c r="A24" s="101"/>
      <c r="B24" s="12" t="s">
        <v>19</v>
      </c>
      <c r="C24" s="8">
        <v>164</v>
      </c>
      <c r="D24" s="5" t="str">
        <f>IF('Cover Page'!$E$31=1,(Master!C23)*Master!$AE$2,IF('Cover Page'!$E$31=2,(Master!C23)*Master!$AE$2,"N/A"))</f>
        <v>N/A</v>
      </c>
      <c r="E24" s="8">
        <v>151</v>
      </c>
      <c r="F24" s="5" t="str">
        <f>IF('Cover Page'!$E$31=1,(Master!C63)*Master!$AE$2,IF('Cover Page'!$E$31=2,(Master!C63)*Master!$AE$2,"N/A"))</f>
        <v>N/A</v>
      </c>
      <c r="G24" s="8">
        <v>138</v>
      </c>
      <c r="H24" s="5" t="str">
        <f>IF('Cover Page'!$E$31=1,(Master!C103)*Master!$AE$2,IF('Cover Page'!$E$31=2,(Master!C103)*Master!$AE$2,"N/A"))</f>
        <v>N/A</v>
      </c>
      <c r="I24" s="8">
        <v>138</v>
      </c>
      <c r="J24" s="5" t="str">
        <f>IF('Cover Page'!$E$31=1,(Master!C143)*Master!$AE$2,IF('Cover Page'!$E$31=2,(Master!C143)*Master!$AE$2,"N/A"))</f>
        <v>N/A</v>
      </c>
      <c r="K24" s="8">
        <v>151</v>
      </c>
      <c r="L24" s="5" t="str">
        <f>IF('Cover Page'!$E$31=1,(Master!C183)*Master!$AE$2,IF('Cover Page'!$E$31=2,(Master!C183)*Master!$AE$2,"N/A"))</f>
        <v>N/A</v>
      </c>
      <c r="M24" s="8">
        <v>138</v>
      </c>
      <c r="N24" s="7" t="str">
        <f>IF('Cover Page'!$E$31=1,(Master!C223)*Master!$AE$2,IF('Cover Page'!$E$31=2,(Master!C223)*Master!$AE$2,"N/A"))</f>
        <v>N/A</v>
      </c>
      <c r="O24" s="101"/>
      <c r="P24" s="10"/>
    </row>
    <row r="25" spans="1:16" ht="15" customHeight="1">
      <c r="A25" s="101"/>
      <c r="B25" s="12" t="s">
        <v>20</v>
      </c>
      <c r="C25" s="9">
        <v>171</v>
      </c>
      <c r="D25" s="5" t="str">
        <f>IF('Cover Page'!$E$31=1,(Master!C24)*Master!$AE$2,IF('Cover Page'!$E$31=2,(Master!C24)*Master!$AE$2,"N/A"))</f>
        <v>N/A</v>
      </c>
      <c r="E25" s="9">
        <v>158</v>
      </c>
      <c r="F25" s="5" t="str">
        <f>IF('Cover Page'!$E$31=1,(Master!C64)*Master!$AE$2,IF('Cover Page'!$E$31=2,(Master!C64)*Master!$AE$2,"N/A"))</f>
        <v>N/A</v>
      </c>
      <c r="G25" s="9">
        <v>145</v>
      </c>
      <c r="H25" s="5" t="str">
        <f>IF('Cover Page'!$E$31=1,(Master!C104)*Master!$AE$2,IF('Cover Page'!$E$31=2,(Master!C104)*Master!$AE$2,"N/A"))</f>
        <v>N/A</v>
      </c>
      <c r="I25" s="9">
        <v>145</v>
      </c>
      <c r="J25" s="5" t="str">
        <f>IF('Cover Page'!$E$31=1,(Master!C144)*Master!$AE$2,IF('Cover Page'!$E$31=2,(Master!C144)*Master!$AE$2,"N/A"))</f>
        <v>N/A</v>
      </c>
      <c r="K25" s="9">
        <v>158</v>
      </c>
      <c r="L25" s="5" t="str">
        <f>IF('Cover Page'!$E$31=1,(Master!C184)*Master!$AE$2,IF('Cover Page'!$E$31=2,(Master!C184)*Master!$AE$2,"N/A"))</f>
        <v>N/A</v>
      </c>
      <c r="M25" s="9">
        <v>145</v>
      </c>
      <c r="N25" s="7" t="str">
        <f>IF('Cover Page'!$E$31=1,(Master!C224)*Master!$AE$2,IF('Cover Page'!$E$31=2,(Master!C224)*Master!$AE$2,"N/A"))</f>
        <v>N/A</v>
      </c>
      <c r="O25" s="101"/>
      <c r="P25" s="10"/>
    </row>
    <row r="26" spans="1:16" ht="15" customHeight="1">
      <c r="A26" s="101"/>
      <c r="B26" s="12" t="s">
        <v>21</v>
      </c>
      <c r="C26" s="8">
        <v>178</v>
      </c>
      <c r="D26" s="5" t="str">
        <f>IF('Cover Page'!$E$31=1,(Master!C25)*Master!$AE$2,IF('Cover Page'!$E$31=2,(Master!C25)*Master!$AE$2,"N/A"))</f>
        <v>N/A</v>
      </c>
      <c r="E26" s="8">
        <v>165</v>
      </c>
      <c r="F26" s="5" t="str">
        <f>IF('Cover Page'!$E$31=1,(Master!C65)*Master!$AE$2,IF('Cover Page'!$E$31=2,(Master!C65)*Master!$AE$2,"N/A"))</f>
        <v>N/A</v>
      </c>
      <c r="G26" s="8">
        <v>152</v>
      </c>
      <c r="H26" s="5" t="str">
        <f>IF('Cover Page'!$E$31=1,(Master!C105)*Master!$AE$2,IF('Cover Page'!$E$31=2,(Master!C105)*Master!$AE$2,"N/A"))</f>
        <v>N/A</v>
      </c>
      <c r="I26" s="8">
        <v>152</v>
      </c>
      <c r="J26" s="5" t="str">
        <f>IF('Cover Page'!$E$31=1,(Master!C145)*Master!$AE$2,IF('Cover Page'!$E$31=2,(Master!C145)*Master!$AE$2,"N/A"))</f>
        <v>N/A</v>
      </c>
      <c r="K26" s="8">
        <v>165</v>
      </c>
      <c r="L26" s="5" t="str">
        <f>IF('Cover Page'!$E$31=1,(Master!C185)*Master!$AE$2,IF('Cover Page'!$E$31=2,(Master!C185)*Master!$AE$2,"N/A"))</f>
        <v>N/A</v>
      </c>
      <c r="M26" s="8">
        <v>152</v>
      </c>
      <c r="N26" s="7" t="str">
        <f>IF('Cover Page'!$E$31=1,(Master!C225)*Master!$AE$2,IF('Cover Page'!$E$31=2,(Master!C225)*Master!$AE$2,"N/A"))</f>
        <v>N/A</v>
      </c>
      <c r="O26" s="101"/>
      <c r="P26" s="10"/>
    </row>
    <row r="27" spans="1:16" ht="15" customHeight="1">
      <c r="A27" s="101"/>
      <c r="B27" s="12" t="s">
        <v>22</v>
      </c>
      <c r="C27" s="9">
        <v>185</v>
      </c>
      <c r="D27" s="5" t="str">
        <f>IF('Cover Page'!$E$31=1,(Master!C26)*Master!$AE$2,IF('Cover Page'!$E$31=2,(Master!C26)*Master!$AE$2,"N/A"))</f>
        <v>N/A</v>
      </c>
      <c r="E27" s="9">
        <v>172</v>
      </c>
      <c r="F27" s="5" t="str">
        <f>IF('Cover Page'!$E$31=1,(Master!C66)*Master!$AE$2,IF('Cover Page'!$E$31=2,(Master!C66)*Master!$AE$2,"N/A"))</f>
        <v>N/A</v>
      </c>
      <c r="G27" s="9">
        <v>159</v>
      </c>
      <c r="H27" s="5" t="str">
        <f>IF('Cover Page'!$E$31=1,(Master!C106)*Master!$AE$2,IF('Cover Page'!$E$31=2,(Master!C106)*Master!$AE$2,"N/A"))</f>
        <v>N/A</v>
      </c>
      <c r="I27" s="9">
        <v>159</v>
      </c>
      <c r="J27" s="5" t="str">
        <f>IF('Cover Page'!$E$31=1,(Master!C146)*Master!$AE$2,IF('Cover Page'!$E$31=2,(Master!C146)*Master!$AE$2,"N/A"))</f>
        <v>N/A</v>
      </c>
      <c r="K27" s="9">
        <v>172</v>
      </c>
      <c r="L27" s="5" t="str">
        <f>IF('Cover Page'!$E$31=1,(Master!C186)*Master!$AE$2,IF('Cover Page'!$E$31=2,(Master!C186)*Master!$AE$2,"N/A"))</f>
        <v>N/A</v>
      </c>
      <c r="M27" s="9">
        <v>159</v>
      </c>
      <c r="N27" s="7" t="str">
        <f>IF('Cover Page'!$E$31=1,(Master!C226)*Master!$AE$2,IF('Cover Page'!$E$31=2,(Master!C226)*Master!$AE$2,"N/A"))</f>
        <v>N/A</v>
      </c>
      <c r="O27" s="101"/>
      <c r="P27" s="10"/>
    </row>
    <row r="28" spans="1:16" ht="15" customHeight="1">
      <c r="A28" s="101"/>
      <c r="B28" s="12" t="s">
        <v>23</v>
      </c>
      <c r="C28" s="8">
        <v>192</v>
      </c>
      <c r="D28" s="5" t="str">
        <f>IF('Cover Page'!$E$31=1,(Master!C27)*Master!$AE$2,IF('Cover Page'!$E$31=2,(Master!C27)*Master!$AE$2,"N/A"))</f>
        <v>N/A</v>
      </c>
      <c r="E28" s="8">
        <v>179</v>
      </c>
      <c r="F28" s="5" t="str">
        <f>IF('Cover Page'!$E$31=1,(Master!C67)*Master!$AE$2,IF('Cover Page'!$E$31=2,(Master!C67)*Master!$AE$2,"N/A"))</f>
        <v>N/A</v>
      </c>
      <c r="G28" s="8">
        <v>166</v>
      </c>
      <c r="H28" s="5" t="str">
        <f>IF('Cover Page'!$E$31=1,(Master!C107)*Master!$AE$2,IF('Cover Page'!$E$31=2,(Master!C107)*Master!$AE$2,"N/A"))</f>
        <v>N/A</v>
      </c>
      <c r="I28" s="8">
        <v>166</v>
      </c>
      <c r="J28" s="5" t="str">
        <f>IF('Cover Page'!$E$31=1,(Master!C147)*Master!$AE$2,IF('Cover Page'!$E$31=2,(Master!C147)*Master!$AE$2,"N/A"))</f>
        <v>N/A</v>
      </c>
      <c r="K28" s="8">
        <v>179</v>
      </c>
      <c r="L28" s="5" t="str">
        <f>IF('Cover Page'!$E$31=1,(Master!C187)*Master!$AE$2,IF('Cover Page'!$E$31=2,(Master!C187)*Master!$AE$2,"N/A"))</f>
        <v>N/A</v>
      </c>
      <c r="M28" s="8">
        <v>166</v>
      </c>
      <c r="N28" s="7" t="str">
        <f>IF('Cover Page'!$E$31=1,(Master!C227)*Master!$AE$2,IF('Cover Page'!$E$31=2,(Master!C227)*Master!$AE$2,"N/A"))</f>
        <v>N/A</v>
      </c>
      <c r="O28" s="101"/>
      <c r="P28" s="10"/>
    </row>
    <row r="29" spans="1:16" ht="15" customHeight="1">
      <c r="A29" s="101"/>
      <c r="B29" s="12" t="s">
        <v>24</v>
      </c>
      <c r="C29" s="9">
        <v>199</v>
      </c>
      <c r="D29" s="5" t="str">
        <f>IF('Cover Page'!$E$31=1,(Master!C28)*Master!$AE$2,IF('Cover Page'!$E$31=2,(Master!C28)*Master!$AE$2,"N/A"))</f>
        <v>N/A</v>
      </c>
      <c r="E29" s="9">
        <v>186</v>
      </c>
      <c r="F29" s="5" t="str">
        <f>IF('Cover Page'!$E$31=1,(Master!C68)*Master!$AE$2,IF('Cover Page'!$E$31=2,(Master!C68)*Master!$AE$2,"N/A"))</f>
        <v>N/A</v>
      </c>
      <c r="G29" s="9">
        <v>173</v>
      </c>
      <c r="H29" s="5" t="str">
        <f>IF('Cover Page'!$E$31=1,(Master!C108)*Master!$AE$2,IF('Cover Page'!$E$31=2,(Master!C108)*Master!$AE$2,"N/A"))</f>
        <v>N/A</v>
      </c>
      <c r="I29" s="9">
        <v>173</v>
      </c>
      <c r="J29" s="5" t="str">
        <f>IF('Cover Page'!$E$31=1,(Master!C148)*Master!$AE$2,IF('Cover Page'!$E$31=2,(Master!C148)*Master!$AE$2,"N/A"))</f>
        <v>N/A</v>
      </c>
      <c r="K29" s="9">
        <v>186</v>
      </c>
      <c r="L29" s="5" t="str">
        <f>IF('Cover Page'!$E$31=1,(Master!C188)*Master!$AE$2,IF('Cover Page'!$E$31=2,(Master!C188)*Master!$AE$2,"N/A"))</f>
        <v>N/A</v>
      </c>
      <c r="M29" s="9">
        <v>173</v>
      </c>
      <c r="N29" s="7" t="str">
        <f>IF('Cover Page'!$E$31=1,(Master!C228)*Master!$AE$2,IF('Cover Page'!$E$31=2,(Master!C228)*Master!$AE$2,"N/A"))</f>
        <v>N/A</v>
      </c>
      <c r="O29" s="101"/>
      <c r="P29" s="10"/>
    </row>
    <row r="30" spans="1:16" ht="15" customHeight="1">
      <c r="A30" s="101"/>
      <c r="B30" s="12" t="s">
        <v>25</v>
      </c>
      <c r="C30" s="3">
        <v>205</v>
      </c>
      <c r="D30" s="5" t="str">
        <f>IF('Cover Page'!$E$31=1,(Master!C29)*Master!$AE$2,IF('Cover Page'!$E$31=2,(Master!C29)*Master!$AE$2,"N/A"))</f>
        <v>N/A</v>
      </c>
      <c r="E30" s="8">
        <v>192</v>
      </c>
      <c r="F30" s="5" t="str">
        <f>IF('Cover Page'!$E$31=1,(Master!C69)*Master!$AE$2,IF('Cover Page'!$E$31=2,(Master!C69)*Master!$AE$2,"N/A"))</f>
        <v>N/A</v>
      </c>
      <c r="G30" s="8">
        <v>179</v>
      </c>
      <c r="H30" s="5" t="str">
        <f>IF('Cover Page'!$E$31=1,(Master!C109)*Master!$AE$2,IF('Cover Page'!$E$31=2,(Master!C109)*Master!$AE$2,"N/A"))</f>
        <v>N/A</v>
      </c>
      <c r="I30" s="8">
        <v>179</v>
      </c>
      <c r="J30" s="5" t="str">
        <f>IF('Cover Page'!$E$31=1,(Master!C149)*Master!$AE$2,IF('Cover Page'!$E$31=2,(Master!C149)*Master!$AE$2,"N/A"))</f>
        <v>N/A</v>
      </c>
      <c r="K30" s="8">
        <v>192</v>
      </c>
      <c r="L30" s="5" t="str">
        <f>IF('Cover Page'!$E$31=1,(Master!C189)*Master!$AE$2,IF('Cover Page'!$E$31=2,(Master!C189)*Master!$AE$2,"N/A"))</f>
        <v>N/A</v>
      </c>
      <c r="M30" s="8">
        <v>179</v>
      </c>
      <c r="N30" s="7" t="str">
        <f>IF('Cover Page'!$E$31=1,(Master!C229)*Master!$AE$2,IF('Cover Page'!$E$31=2,(Master!C229)*Master!$AE$2,"N/A"))</f>
        <v>N/A</v>
      </c>
      <c r="O30" s="101"/>
      <c r="P30" s="10"/>
    </row>
    <row r="31" spans="1:16" ht="15" customHeight="1">
      <c r="A31" s="101"/>
      <c r="B31" s="12" t="s">
        <v>26</v>
      </c>
      <c r="C31" s="4">
        <v>212</v>
      </c>
      <c r="D31" s="5" t="str">
        <f>IF('Cover Page'!$E$31=1,(Master!C30)*Master!$AE$2,IF('Cover Page'!$E$31=2,(Master!C30)*Master!$AE$2,"N/A"))</f>
        <v>N/A</v>
      </c>
      <c r="E31" s="9">
        <v>199</v>
      </c>
      <c r="F31" s="5" t="str">
        <f>IF('Cover Page'!$E$31=1,(Master!C70)*Master!$AE$2,IF('Cover Page'!$E$31=2,(Master!C70)*Master!$AE$2,"N/A"))</f>
        <v>N/A</v>
      </c>
      <c r="G31" s="9">
        <v>186</v>
      </c>
      <c r="H31" s="5" t="str">
        <f>IF('Cover Page'!$E$31=1,(Master!C110)*Master!$AE$2,IF('Cover Page'!$E$31=2,(Master!C110)*Master!$AE$2,"N/A"))</f>
        <v>N/A</v>
      </c>
      <c r="I31" s="9">
        <v>186</v>
      </c>
      <c r="J31" s="5" t="str">
        <f>IF('Cover Page'!$E$31=1,(Master!C150)*Master!$AE$2,IF('Cover Page'!$E$31=2,(Master!C150)*Master!$AE$2,"N/A"))</f>
        <v>N/A</v>
      </c>
      <c r="K31" s="9">
        <v>199</v>
      </c>
      <c r="L31" s="5" t="str">
        <f>IF('Cover Page'!$E$31=1,(Master!C190)*Master!$AE$2,IF('Cover Page'!$E$31=2,(Master!C190)*Master!$AE$2,"N/A"))</f>
        <v>N/A</v>
      </c>
      <c r="M31" s="9">
        <v>186</v>
      </c>
      <c r="N31" s="7" t="str">
        <f>IF('Cover Page'!$E$31=1,(Master!C230)*Master!$AE$2,IF('Cover Page'!$E$31=2,(Master!C230)*Master!$AE$2,"N/A"))</f>
        <v>N/A</v>
      </c>
      <c r="O31" s="101"/>
      <c r="P31" s="10"/>
    </row>
    <row r="32" spans="1:16" ht="15" customHeight="1">
      <c r="A32" s="101"/>
      <c r="B32" s="12" t="s">
        <v>27</v>
      </c>
      <c r="C32" s="3">
        <v>219</v>
      </c>
      <c r="D32" s="5" t="str">
        <f>IF('Cover Page'!$E$31=1,(Master!C31)*Master!$AE$2,IF('Cover Page'!$E$31=2,(Master!C31)*Master!$AE$2,"N/A"))</f>
        <v>N/A</v>
      </c>
      <c r="E32" s="8">
        <v>206</v>
      </c>
      <c r="F32" s="5" t="str">
        <f>IF('Cover Page'!$E$31=1,(Master!C71)*Master!$AE$2,IF('Cover Page'!$E$31=2,(Master!C71)*Master!$AE$2,"N/A"))</f>
        <v>N/A</v>
      </c>
      <c r="G32" s="8">
        <v>193</v>
      </c>
      <c r="H32" s="5" t="str">
        <f>IF('Cover Page'!$E$31=1,(Master!C111)*Master!$AE$2,IF('Cover Page'!$E$31=2,(Master!C111)*Master!$AE$2,"N/A"))</f>
        <v>N/A</v>
      </c>
      <c r="I32" s="8">
        <v>193</v>
      </c>
      <c r="J32" s="5" t="str">
        <f>IF('Cover Page'!$E$31=1,(Master!C151)*Master!$AE$2,IF('Cover Page'!$E$31=2,(Master!C151)*Master!$AE$2,"N/A"))</f>
        <v>N/A</v>
      </c>
      <c r="K32" s="8">
        <v>206</v>
      </c>
      <c r="L32" s="5" t="str">
        <f>IF('Cover Page'!$E$31=1,(Master!C191)*Master!$AE$2,IF('Cover Page'!$E$31=2,(Master!C191)*Master!$AE$2,"N/A"))</f>
        <v>N/A</v>
      </c>
      <c r="M32" s="8">
        <v>193</v>
      </c>
      <c r="N32" s="7" t="str">
        <f>IF('Cover Page'!$E$31=1,(Master!C231)*Master!$AE$2,IF('Cover Page'!$E$31=2,(Master!C231)*Master!$AE$2,"N/A"))</f>
        <v>N/A</v>
      </c>
      <c r="O32" s="101"/>
      <c r="P32" s="10"/>
    </row>
    <row r="33" spans="1:25" ht="15" customHeight="1">
      <c r="A33" s="101"/>
      <c r="B33" s="12" t="s">
        <v>28</v>
      </c>
      <c r="C33" s="4">
        <v>226</v>
      </c>
      <c r="D33" s="5" t="str">
        <f>IF('Cover Page'!$E$31=1,(Master!C32)*Master!$AE$2,IF('Cover Page'!$E$31=2,(Master!C32)*Master!$AE$2,"N/A"))</f>
        <v>N/A</v>
      </c>
      <c r="E33" s="9">
        <v>213</v>
      </c>
      <c r="F33" s="5" t="str">
        <f>IF('Cover Page'!$E$31=1,(Master!C72)*Master!$AE$2,IF('Cover Page'!$E$31=2,(Master!C72)*Master!$AE$2,"N/A"))</f>
        <v>N/A</v>
      </c>
      <c r="G33" s="9">
        <v>200</v>
      </c>
      <c r="H33" s="5" t="str">
        <f>IF('Cover Page'!$E$31=1,(Master!C112)*Master!$AE$2,IF('Cover Page'!$E$31=2,(Master!C112)*Master!$AE$2,"N/A"))</f>
        <v>N/A</v>
      </c>
      <c r="I33" s="9">
        <v>200</v>
      </c>
      <c r="J33" s="5" t="str">
        <f>IF('Cover Page'!$E$31=1,(Master!C152)*Master!$AE$2,IF('Cover Page'!$E$31=2,(Master!C152)*Master!$AE$2,"N/A"))</f>
        <v>N/A</v>
      </c>
      <c r="K33" s="9">
        <v>213</v>
      </c>
      <c r="L33" s="5" t="str">
        <f>IF('Cover Page'!$E$31=1,(Master!C192)*Master!$AE$2,IF('Cover Page'!$E$31=2,(Master!C192)*Master!$AE$2,"N/A"))</f>
        <v>N/A</v>
      </c>
      <c r="M33" s="9">
        <v>200</v>
      </c>
      <c r="N33" s="7" t="str">
        <f>IF('Cover Page'!$E$31=1,(Master!C232)*Master!$AE$2,IF('Cover Page'!$E$31=2,(Master!C232)*Master!$AE$2,"N/A"))</f>
        <v>N/A</v>
      </c>
      <c r="O33" s="101"/>
      <c r="P33" s="10"/>
    </row>
    <row r="34" spans="1:25" ht="15" customHeight="1">
      <c r="A34" s="101"/>
      <c r="B34" s="12" t="s">
        <v>29</v>
      </c>
      <c r="C34" s="3">
        <v>233</v>
      </c>
      <c r="D34" s="5" t="str">
        <f>IF('Cover Page'!$E$31=1,(Master!C33)*Master!$AE$2,IF('Cover Page'!$E$31=2,(Master!C33)*Master!$AE$2,"N/A"))</f>
        <v>N/A</v>
      </c>
      <c r="E34" s="8">
        <v>220</v>
      </c>
      <c r="F34" s="5" t="str">
        <f>IF('Cover Page'!$E$31=1,(Master!C73)*Master!$AE$2,IF('Cover Page'!$E$31=2,(Master!C73)*Master!$AE$2,"N/A"))</f>
        <v>N/A</v>
      </c>
      <c r="G34" s="8">
        <v>207</v>
      </c>
      <c r="H34" s="5" t="str">
        <f>IF('Cover Page'!$E$31=1,(Master!C113)*Master!$AE$2,IF('Cover Page'!$E$31=2,(Master!C113)*Master!$AE$2,"N/A"))</f>
        <v>N/A</v>
      </c>
      <c r="I34" s="8">
        <v>207</v>
      </c>
      <c r="J34" s="5" t="str">
        <f>IF('Cover Page'!$E$31=1,(Master!C153)*Master!$AE$2,IF('Cover Page'!$E$31=2,(Master!C153)*Master!$AE$2,"N/A"))</f>
        <v>N/A</v>
      </c>
      <c r="K34" s="8">
        <v>220</v>
      </c>
      <c r="L34" s="5" t="str">
        <f>IF('Cover Page'!$E$31=1,(Master!C193)*Master!$AE$2,IF('Cover Page'!$E$31=2,(Master!C193)*Master!$AE$2,"N/A"))</f>
        <v>N/A</v>
      </c>
      <c r="M34" s="8">
        <v>207</v>
      </c>
      <c r="N34" s="7" t="str">
        <f>IF('Cover Page'!$E$31=1,(Master!C233)*Master!$AE$2,IF('Cover Page'!$E$31=2,(Master!C233)*Master!$AE$2,"N/A"))</f>
        <v>N/A</v>
      </c>
      <c r="O34" s="101"/>
      <c r="P34" s="10"/>
    </row>
    <row r="35" spans="1:25" ht="15" customHeight="1">
      <c r="A35" s="101"/>
      <c r="B35" s="12" t="s">
        <v>30</v>
      </c>
      <c r="C35" s="4">
        <v>240</v>
      </c>
      <c r="D35" s="5" t="str">
        <f>IF('Cover Page'!$E$31=1,(Master!C34)*Master!$AE$2,IF('Cover Page'!$E$31=2,(Master!C34)*Master!$AE$2,"N/A"))</f>
        <v>N/A</v>
      </c>
      <c r="E35" s="9">
        <v>227</v>
      </c>
      <c r="F35" s="5" t="str">
        <f>IF('Cover Page'!$E$31=1,(Master!C74)*Master!$AE$2,IF('Cover Page'!$E$31=2,(Master!C74)*Master!$AE$2,"N/A"))</f>
        <v>N/A</v>
      </c>
      <c r="G35" s="9">
        <v>214</v>
      </c>
      <c r="H35" s="5" t="str">
        <f>IF('Cover Page'!$E$31=1,(Master!C114)*Master!$AE$2,IF('Cover Page'!$E$31=2,(Master!C114)*Master!$AE$2,"N/A"))</f>
        <v>N/A</v>
      </c>
      <c r="I35" s="9">
        <v>214</v>
      </c>
      <c r="J35" s="5" t="str">
        <f>IF('Cover Page'!$E$31=1,(Master!C154)*Master!$AE$2,IF('Cover Page'!$E$31=2,(Master!C154)*Master!$AE$2,"N/A"))</f>
        <v>N/A</v>
      </c>
      <c r="K35" s="9">
        <v>227</v>
      </c>
      <c r="L35" s="5" t="str">
        <f>IF('Cover Page'!$E$31=1,(Master!C194)*Master!$AE$2,IF('Cover Page'!$E$31=2,(Master!C194)*Master!$AE$2,"N/A"))</f>
        <v>N/A</v>
      </c>
      <c r="M35" s="9">
        <v>214</v>
      </c>
      <c r="N35" s="7" t="str">
        <f>IF('Cover Page'!$E$31=1,(Master!C234)*Master!$AE$2,IF('Cover Page'!$E$31=2,(Master!C234)*Master!$AE$2,"N/A"))</f>
        <v>N/A</v>
      </c>
      <c r="O35" s="101"/>
      <c r="P35" s="10"/>
    </row>
    <row r="36" spans="1:25" ht="15" customHeight="1">
      <c r="A36" s="101"/>
      <c r="B36" s="12" t="s">
        <v>31</v>
      </c>
      <c r="C36" s="3">
        <v>247</v>
      </c>
      <c r="D36" s="5" t="str">
        <f>IF('Cover Page'!$E$31=1,(Master!C35)*Master!$AE$2,IF('Cover Page'!$E$31=2,(Master!C35)*Master!$AE$2,"N/A"))</f>
        <v>N/A</v>
      </c>
      <c r="E36" s="8">
        <v>234</v>
      </c>
      <c r="F36" s="5" t="str">
        <f>IF('Cover Page'!$E$31=1,(Master!C75)*Master!$AE$2,IF('Cover Page'!$E$31=2,(Master!C75)*Master!$AE$2,"N/A"))</f>
        <v>N/A</v>
      </c>
      <c r="G36" s="8">
        <v>221</v>
      </c>
      <c r="H36" s="5" t="str">
        <f>IF('Cover Page'!$E$31=1,(Master!C115)*Master!$AE$2,IF('Cover Page'!$E$31=2,(Master!C115)*Master!$AE$2,"N/A"))</f>
        <v>N/A</v>
      </c>
      <c r="I36" s="8">
        <v>221</v>
      </c>
      <c r="J36" s="5" t="str">
        <f>IF('Cover Page'!$E$31=1,(Master!C155)*Master!$AE$2,IF('Cover Page'!$E$31=2,(Master!C155)*Master!$AE$2,"N/A"))</f>
        <v>N/A</v>
      </c>
      <c r="K36" s="8">
        <v>234</v>
      </c>
      <c r="L36" s="5" t="str">
        <f>IF('Cover Page'!$E$31=1,(Master!C195)*Master!$AE$2,IF('Cover Page'!$E$31=2,(Master!C195)*Master!$AE$2,"N/A"))</f>
        <v>N/A</v>
      </c>
      <c r="M36" s="8">
        <v>221</v>
      </c>
      <c r="N36" s="7" t="str">
        <f>IF('Cover Page'!$E$31=1,(Master!C235)*Master!$AE$2,IF('Cover Page'!$E$31=2,(Master!C235)*Master!$AE$2,"N/A"))</f>
        <v>N/A</v>
      </c>
      <c r="O36" s="101"/>
    </row>
    <row r="37" spans="1:25" ht="15" customHeight="1">
      <c r="A37" s="101"/>
      <c r="B37" s="12" t="s">
        <v>32</v>
      </c>
      <c r="C37" s="4">
        <v>254</v>
      </c>
      <c r="D37" s="5" t="str">
        <f>IF('Cover Page'!$E$31=1,(Master!C36)*Master!$AE$2,IF('Cover Page'!$E$31=2,(Master!C36)*Master!$AE$2,"N/A"))</f>
        <v>N/A</v>
      </c>
      <c r="E37" s="9">
        <v>241</v>
      </c>
      <c r="F37" s="5" t="str">
        <f>IF('Cover Page'!$E$31=1,(Master!C76)*Master!$AE$2,IF('Cover Page'!$E$31=2,(Master!C76)*Master!$AE$2,"N/A"))</f>
        <v>N/A</v>
      </c>
      <c r="G37" s="9">
        <v>228</v>
      </c>
      <c r="H37" s="5" t="str">
        <f>IF('Cover Page'!$E$31=1,(Master!C116)*Master!$AE$2,IF('Cover Page'!$E$31=2,(Master!C116)*Master!$AE$2,"N/A"))</f>
        <v>N/A</v>
      </c>
      <c r="I37" s="9">
        <v>228</v>
      </c>
      <c r="J37" s="5" t="str">
        <f>IF('Cover Page'!$E$31=1,(Master!C156)*Master!$AE$2,IF('Cover Page'!$E$31=2,(Master!C156)*Master!$AE$2,"N/A"))</f>
        <v>N/A</v>
      </c>
      <c r="K37" s="9">
        <v>241</v>
      </c>
      <c r="L37" s="5" t="str">
        <f>IF('Cover Page'!$E$31=1,(Master!C196)*Master!$AE$2,IF('Cover Page'!$E$31=2,(Master!C196)*Master!$AE$2,"N/A"))</f>
        <v>N/A</v>
      </c>
      <c r="M37" s="9">
        <v>228</v>
      </c>
      <c r="N37" s="7" t="str">
        <f>IF('Cover Page'!$E$31=1,(Master!C236)*Master!$AE$2,IF('Cover Page'!$E$31=2,(Master!C236)*Master!$AE$2,"N/A"))</f>
        <v>N/A</v>
      </c>
      <c r="O37" s="101"/>
    </row>
    <row r="38" spans="1:25" ht="15" customHeight="1">
      <c r="A38" s="101"/>
      <c r="B38" s="12" t="s">
        <v>33</v>
      </c>
      <c r="C38" s="3">
        <v>261</v>
      </c>
      <c r="D38" s="5" t="str">
        <f>IF('Cover Page'!$E$31=1,(Master!C37)*Master!$AE$2,IF('Cover Page'!$E$31=2,(Master!C37)*Master!$AE$2,"N/A"))</f>
        <v>N/A</v>
      </c>
      <c r="E38" s="8">
        <v>248</v>
      </c>
      <c r="F38" s="5" t="str">
        <f>IF('Cover Page'!$E$31=1,(Master!C77)*Master!$AE$2,IF('Cover Page'!$E$31=2,(Master!C77)*Master!$AE$2,"N/A"))</f>
        <v>N/A</v>
      </c>
      <c r="G38" s="8">
        <v>235</v>
      </c>
      <c r="H38" s="5" t="str">
        <f>IF('Cover Page'!$E$31=1,(Master!C117)*Master!$AE$2,IF('Cover Page'!$E$31=2,(Master!C117)*Master!$AE$2,"N/A"))</f>
        <v>N/A</v>
      </c>
      <c r="I38" s="8">
        <v>235</v>
      </c>
      <c r="J38" s="5" t="str">
        <f>IF('Cover Page'!$E$31=1,(Master!C157)*Master!$AE$2,IF('Cover Page'!$E$31=2,(Master!C157)*Master!$AE$2,"N/A"))</f>
        <v>N/A</v>
      </c>
      <c r="K38" s="8">
        <v>248</v>
      </c>
      <c r="L38" s="5" t="str">
        <f>IF('Cover Page'!$E$31=1,(Master!C197)*Master!$AE$2,IF('Cover Page'!$E$31=2,(Master!C197)*Master!$AE$2,"N/A"))</f>
        <v>N/A</v>
      </c>
      <c r="M38" s="8">
        <v>235</v>
      </c>
      <c r="N38" s="7" t="str">
        <f>IF('Cover Page'!$E$31=1,(Master!C237)*Master!$AE$2,IF('Cover Page'!$E$31=2,(Master!C237)*Master!$AE$2,"N/A"))</f>
        <v>N/A</v>
      </c>
      <c r="O38" s="101"/>
    </row>
    <row r="39" spans="1:25" ht="15" customHeight="1" thickBot="1">
      <c r="A39" s="101"/>
      <c r="B39" s="13" t="s">
        <v>34</v>
      </c>
      <c r="C39" s="15">
        <v>268</v>
      </c>
      <c r="D39" s="330" t="str">
        <f>IF('Cover Page'!$E$31=1,(Master!C38)*Master!$AE$2,IF('Cover Page'!$E$31=2,(Master!C38)*Master!$AE$2,"N/A"))</f>
        <v>N/A</v>
      </c>
      <c r="E39" s="16">
        <v>255</v>
      </c>
      <c r="F39" s="330" t="str">
        <f>IF('Cover Page'!$E$31=1,(Master!C78)*Master!$AE$2,IF('Cover Page'!$E$31=2,(Master!C78)*Master!$AE$2,"N/A"))</f>
        <v>N/A</v>
      </c>
      <c r="G39" s="16">
        <v>242</v>
      </c>
      <c r="H39" s="330" t="str">
        <f>IF('Cover Page'!$E$31=1,(Master!C118)*Master!$AE$2,IF('Cover Page'!$E$31=2,(Master!C118)*Master!$AE$2,"N/A"))</f>
        <v>N/A</v>
      </c>
      <c r="I39" s="16">
        <v>242</v>
      </c>
      <c r="J39" s="330" t="str">
        <f>IF('Cover Page'!$E$31=1,(Master!C158)*Master!$AE$2,IF('Cover Page'!$E$31=2,(Master!C158)*Master!$AE$2,"N/A"))</f>
        <v>N/A</v>
      </c>
      <c r="K39" s="16">
        <v>255</v>
      </c>
      <c r="L39" s="330" t="str">
        <f>IF('Cover Page'!$E$31=1,(Master!C198)*Master!$AE$2,IF('Cover Page'!$E$31=2,(Master!C198)*Master!$AE$2,"N/A"))</f>
        <v>N/A</v>
      </c>
      <c r="M39" s="16">
        <v>242</v>
      </c>
      <c r="N39" s="331" t="str">
        <f>IF('Cover Page'!$E$31=1,(Master!C238)*Master!$AE$2,IF('Cover Page'!$E$31=2,(Master!C238)*Master!$AE$2,"N/A"))</f>
        <v>N/A</v>
      </c>
      <c r="O39" s="125"/>
      <c r="P39" s="10"/>
      <c r="Q39" s="10"/>
      <c r="R39" s="10"/>
    </row>
    <row r="40" spans="1:25" ht="13.05" customHeight="1" thickBot="1">
      <c r="A40" s="101"/>
      <c r="B40" s="101"/>
      <c r="C40" s="101"/>
      <c r="D40" s="101"/>
      <c r="E40" s="101"/>
      <c r="F40" s="101"/>
      <c r="G40" s="101"/>
      <c r="I40" s="101"/>
      <c r="J40" s="101"/>
      <c r="K40" s="101"/>
      <c r="L40" s="101"/>
      <c r="M40" s="101"/>
      <c r="N40" s="101"/>
      <c r="O40" s="125"/>
      <c r="P40" s="10"/>
      <c r="Q40" s="10"/>
      <c r="R40" s="10"/>
    </row>
    <row r="41" spans="1:25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0"/>
      <c r="Q41" s="10"/>
      <c r="R41" s="10"/>
      <c r="V41" s="48"/>
      <c r="W41" s="48"/>
    </row>
    <row r="42" spans="1:25" ht="15" customHeight="1">
      <c r="A42" s="101"/>
      <c r="B42" s="260" t="s">
        <v>43</v>
      </c>
      <c r="C42" s="261"/>
      <c r="D42" s="261"/>
      <c r="E42" s="262"/>
      <c r="F42" s="290">
        <f>(Master!AA10)*Master!$AE$2</f>
        <v>200</v>
      </c>
      <c r="G42" s="291"/>
      <c r="I42" s="260" t="s">
        <v>73</v>
      </c>
      <c r="J42" s="261"/>
      <c r="K42" s="261"/>
      <c r="L42" s="262"/>
      <c r="M42" s="290">
        <f>(Master!AE10)*Master!$AE$2</f>
        <v>415</v>
      </c>
      <c r="N42" s="291"/>
      <c r="O42" s="125"/>
      <c r="R42" s="10"/>
      <c r="V42" s="48"/>
      <c r="W42" s="48"/>
    </row>
    <row r="43" spans="1:25" ht="15" customHeight="1">
      <c r="A43" s="101"/>
      <c r="B43" s="263" t="s">
        <v>75</v>
      </c>
      <c r="C43" s="264"/>
      <c r="D43" s="264"/>
      <c r="E43" s="265"/>
      <c r="F43" s="275">
        <f>(Master!AB10)*Master!$AE$2</f>
        <v>119</v>
      </c>
      <c r="G43" s="276"/>
      <c r="I43" s="263" t="s">
        <v>45</v>
      </c>
      <c r="J43" s="264"/>
      <c r="K43" s="264"/>
      <c r="L43" s="265"/>
      <c r="M43" s="275">
        <f>(Master!AF10)*Master!$AE$2</f>
        <v>322</v>
      </c>
      <c r="N43" s="276"/>
      <c r="O43" s="125"/>
      <c r="R43" s="10"/>
      <c r="S43" s="313"/>
      <c r="T43" s="313"/>
      <c r="U43" s="313"/>
      <c r="V43" s="48"/>
      <c r="W43" s="48"/>
      <c r="X43" s="299"/>
      <c r="Y43" s="299"/>
    </row>
    <row r="44" spans="1:25" ht="15" customHeight="1" thickBot="1">
      <c r="A44" s="101"/>
      <c r="B44" s="266" t="s">
        <v>44</v>
      </c>
      <c r="C44" s="267"/>
      <c r="D44" s="267"/>
      <c r="E44" s="268"/>
      <c r="F44" s="300">
        <f>(Master!AH10)*Master!$AE$2</f>
        <v>350</v>
      </c>
      <c r="G44" s="301"/>
      <c r="I44" s="272" t="s">
        <v>74</v>
      </c>
      <c r="J44" s="273"/>
      <c r="K44" s="273"/>
      <c r="L44" s="274"/>
      <c r="M44" s="277">
        <f>(Master!AI10)*Master!$AE$2</f>
        <v>277</v>
      </c>
      <c r="N44" s="278"/>
      <c r="O44" s="101"/>
    </row>
    <row r="45" spans="1:25" ht="15" customHeight="1" thickBot="1">
      <c r="A45" s="101"/>
      <c r="B45" s="101"/>
      <c r="C45" s="101"/>
      <c r="D45" s="101"/>
      <c r="E45" s="101"/>
      <c r="F45" s="101"/>
      <c r="G45" s="101"/>
      <c r="I45" s="101"/>
      <c r="J45" s="101"/>
      <c r="K45" s="101"/>
      <c r="L45" s="101"/>
      <c r="M45" s="101"/>
      <c r="N45" s="101"/>
      <c r="O45" s="101"/>
      <c r="V45" s="48"/>
      <c r="W45" s="48"/>
    </row>
    <row r="46" spans="1:25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I46" s="101"/>
      <c r="J46" s="101"/>
      <c r="K46" s="101"/>
      <c r="L46" s="101"/>
      <c r="M46" s="101"/>
      <c r="N46" s="101"/>
      <c r="O46" s="101"/>
    </row>
    <row r="47" spans="1:25" ht="15" customHeight="1">
      <c r="A47" s="101"/>
      <c r="B47" s="293" t="s">
        <v>76</v>
      </c>
      <c r="C47" s="294"/>
      <c r="D47" s="294"/>
      <c r="E47" s="295"/>
      <c r="F47" s="302">
        <f>(Master!AD10)*Master!$AE$2</f>
        <v>331</v>
      </c>
      <c r="G47" s="303"/>
      <c r="I47" s="304" t="s">
        <v>48</v>
      </c>
      <c r="J47" s="305"/>
      <c r="K47" s="305"/>
      <c r="L47" s="305"/>
      <c r="M47" s="305"/>
      <c r="N47" s="306"/>
      <c r="O47" s="101"/>
      <c r="V47" s="49"/>
      <c r="W47" s="49"/>
    </row>
    <row r="48" spans="1:25" ht="15" customHeight="1">
      <c r="A48" s="101"/>
      <c r="B48" s="296" t="s">
        <v>551</v>
      </c>
      <c r="C48" s="297"/>
      <c r="D48" s="297"/>
      <c r="E48" s="298"/>
      <c r="F48" s="316">
        <f>(Master!AJ10)*Master!$AE$2</f>
        <v>477</v>
      </c>
      <c r="G48" s="317"/>
      <c r="I48" s="307"/>
      <c r="J48" s="308"/>
      <c r="K48" s="308"/>
      <c r="L48" s="308"/>
      <c r="M48" s="308"/>
      <c r="N48" s="309"/>
      <c r="O48" s="101"/>
    </row>
    <row r="49" spans="1:23" ht="15" customHeight="1" thickBot="1">
      <c r="A49" s="101"/>
      <c r="B49" s="279" t="s">
        <v>536</v>
      </c>
      <c r="C49" s="280"/>
      <c r="D49" s="280"/>
      <c r="E49" s="281"/>
      <c r="F49" s="314">
        <f>(Master!AK10)*Master!$AE$2</f>
        <v>1094</v>
      </c>
      <c r="G49" s="315"/>
      <c r="I49" s="310"/>
      <c r="J49" s="311"/>
      <c r="K49" s="311"/>
      <c r="L49" s="311"/>
      <c r="M49" s="311"/>
      <c r="N49" s="312"/>
      <c r="O49" s="101"/>
    </row>
    <row r="50" spans="1:23" hidden="1">
      <c r="A50" s="101"/>
      <c r="B50" s="101"/>
      <c r="C50" s="101"/>
      <c r="D50" s="101"/>
      <c r="E50" s="101"/>
      <c r="F50" s="101"/>
      <c r="G50" s="101"/>
      <c r="I50" s="101"/>
      <c r="J50" s="101"/>
      <c r="K50" s="101"/>
      <c r="L50" s="101"/>
      <c r="M50" s="101"/>
      <c r="N50" s="101"/>
      <c r="O50" s="101"/>
    </row>
    <row r="52" spans="1:23" ht="15.6" hidden="1">
      <c r="V52" s="49"/>
      <c r="W52" s="49"/>
    </row>
    <row r="53" spans="1:23" ht="13.8" hidden="1">
      <c r="V53" s="48"/>
      <c r="W53" s="48"/>
    </row>
    <row r="54" spans="1:23" ht="13.8" hidden="1">
      <c r="V54" s="48"/>
      <c r="W54" s="48"/>
    </row>
    <row r="55" spans="1:23" ht="13.8" hidden="1">
      <c r="V55" s="48"/>
      <c r="W55" s="48"/>
    </row>
    <row r="56" spans="1:23" ht="13.8" hidden="1">
      <c r="V56" s="48"/>
      <c r="W56" s="48"/>
    </row>
    <row r="57" spans="1:23">
      <c r="B57" s="101"/>
      <c r="C57" s="101"/>
      <c r="D57" s="101"/>
      <c r="E57" s="101"/>
      <c r="F57" s="101"/>
      <c r="G57" s="101"/>
      <c r="I57" s="101"/>
      <c r="J57" s="101"/>
      <c r="K57" s="101"/>
      <c r="L57" s="101"/>
      <c r="M57" s="101"/>
      <c r="N57" s="101"/>
    </row>
  </sheetData>
  <sheetProtection algorithmName="SHA-512" hashValue="/WacXTb1kJ3YpVd3XVrxM7EVz40hKjjMFWzWYJ8x0wCNIQeAaHcq/jCh11YuYuZoFZ4U/h9JEpYZ4L8VXPkHCA==" saltValue="dhoSi7RNQ0++PQ0bzUsTQw==" spinCount="100000" sheet="1" objects="1" scenarios="1"/>
  <mergeCells count="36">
    <mergeCell ref="X43:Y43"/>
    <mergeCell ref="F44:G44"/>
    <mergeCell ref="F47:G47"/>
    <mergeCell ref="I47:N49"/>
    <mergeCell ref="M42:N42"/>
    <mergeCell ref="S43:U43"/>
    <mergeCell ref="F49:G49"/>
    <mergeCell ref="F46:G46"/>
    <mergeCell ref="F48:G48"/>
    <mergeCell ref="B49:E49"/>
    <mergeCell ref="M1:N1"/>
    <mergeCell ref="B3:N3"/>
    <mergeCell ref="C4:D4"/>
    <mergeCell ref="E4:F4"/>
    <mergeCell ref="G4:H4"/>
    <mergeCell ref="I4:J4"/>
    <mergeCell ref="K4:L4"/>
    <mergeCell ref="M4:N4"/>
    <mergeCell ref="F41:G41"/>
    <mergeCell ref="F42:G42"/>
    <mergeCell ref="F43:G43"/>
    <mergeCell ref="E1:K1"/>
    <mergeCell ref="B46:E46"/>
    <mergeCell ref="B47:E47"/>
    <mergeCell ref="B48:E48"/>
    <mergeCell ref="M41:N41"/>
    <mergeCell ref="B41:E41"/>
    <mergeCell ref="B42:E42"/>
    <mergeCell ref="B43:E43"/>
    <mergeCell ref="B44:E44"/>
    <mergeCell ref="I41:L41"/>
    <mergeCell ref="I42:L42"/>
    <mergeCell ref="I43:L43"/>
    <mergeCell ref="I44:L44"/>
    <mergeCell ref="M43:N43"/>
    <mergeCell ref="M44:N44"/>
  </mergeCells>
  <printOptions horizontalCentered="1"/>
  <pageMargins left="0.25" right="0.25" top="0.75" bottom="0.75" header="0.3" footer="0.3"/>
  <pageSetup scale="84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93A7189-BB58-47B6-AA3D-16DC785EE40C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C3150DE3-4F9B-4AAF-AB90-51DB60908FA2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02EEDCB0-85FE-4812-AFE2-10D4A6101793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26EB71B9-CB9D-420E-B131-096F8F6CC492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T51"/>
  <sheetViews>
    <sheetView zoomScaleNormal="100" workbookViewId="0">
      <selection activeCell="M42" sqref="M42:N44"/>
    </sheetView>
  </sheetViews>
  <sheetFormatPr defaultColWidth="0" defaultRowHeight="13.2" zeroHeight="1"/>
  <cols>
    <col min="1" max="1" width="1.4414062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46" width="0" hidden="1" customWidth="1"/>
    <col min="47" max="16384" width="9.21875" hidden="1"/>
  </cols>
  <sheetData>
    <row r="1" spans="1:46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46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46" ht="23.4">
      <c r="A3" s="101"/>
      <c r="B3" s="284" t="s">
        <v>49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46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  <c r="P4" s="68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69"/>
      <c r="AD4" s="69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</row>
    <row r="5" spans="1:46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  <c r="P5" s="70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54"/>
      <c r="AD5" s="54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46" ht="15" customHeight="1">
      <c r="A6" s="101"/>
      <c r="B6" s="12" t="s">
        <v>1</v>
      </c>
      <c r="C6" s="8">
        <v>40</v>
      </c>
      <c r="D6" s="5">
        <f>(Master!D5+Master!Y12)*Master!$AE$2</f>
        <v>861</v>
      </c>
      <c r="E6" s="8">
        <v>27</v>
      </c>
      <c r="F6" s="5">
        <f>(Master!D45+Master!Y12)*Master!$AE$2</f>
        <v>573</v>
      </c>
      <c r="G6" s="8">
        <v>14</v>
      </c>
      <c r="H6" s="5">
        <f>(Master!D85+Master!Y12)*Master!$AE$2</f>
        <v>343</v>
      </c>
      <c r="I6" s="8">
        <v>14</v>
      </c>
      <c r="J6" s="5">
        <f>(Master!D125+Master!Y12)*Master!$AE$2</f>
        <v>639</v>
      </c>
      <c r="K6" s="8">
        <v>27</v>
      </c>
      <c r="L6" s="5">
        <f>(Master!D165+Master!Y12)*Master!$AE$2</f>
        <v>721</v>
      </c>
      <c r="M6" s="8">
        <v>14</v>
      </c>
      <c r="N6" s="7">
        <f>ROUND(ROUND(Master!D205,0)+ROUND(Master!Y12,0)*Master!$AE$2,0)</f>
        <v>491</v>
      </c>
      <c r="O6" s="101"/>
      <c r="P6" s="72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69"/>
      <c r="AD6" s="69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0"/>
      <c r="AT6" s="60"/>
    </row>
    <row r="7" spans="1:46" ht="15" customHeight="1">
      <c r="A7" s="101"/>
      <c r="B7" s="12" t="s">
        <v>2</v>
      </c>
      <c r="C7" s="9">
        <v>47</v>
      </c>
      <c r="D7" s="5">
        <f>(Master!D6+Master!Y13)*Master!$AE$2</f>
        <v>1010</v>
      </c>
      <c r="E7" s="9">
        <v>34</v>
      </c>
      <c r="F7" s="5">
        <f>(Master!D46+Master!Y13)*Master!$AE$2</f>
        <v>722</v>
      </c>
      <c r="G7" s="9">
        <v>21</v>
      </c>
      <c r="H7" s="5">
        <f>(Master!D86+Master!Y13)*Master!$AE$2</f>
        <v>492</v>
      </c>
      <c r="I7" s="9">
        <v>21</v>
      </c>
      <c r="J7" s="5">
        <f>(Master!D126+Master!Y13)*Master!$AE$2</f>
        <v>788</v>
      </c>
      <c r="K7" s="9">
        <v>34</v>
      </c>
      <c r="L7" s="5">
        <f>(Master!D166+Master!Y13)*Master!$AE$2</f>
        <v>870</v>
      </c>
      <c r="M7" s="9">
        <v>21</v>
      </c>
      <c r="N7" s="7">
        <f>ROUND(ROUND(Master!D206,0)+ROUND(Master!Y13,0)*Master!$AE$2,0)</f>
        <v>640</v>
      </c>
      <c r="O7" s="101"/>
      <c r="P7" s="69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69"/>
      <c r="AD7" s="69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</row>
    <row r="8" spans="1:46" ht="15" customHeight="1">
      <c r="A8" s="101"/>
      <c r="B8" s="12" t="s">
        <v>3</v>
      </c>
      <c r="C8" s="8">
        <v>54</v>
      </c>
      <c r="D8" s="5">
        <f>(Master!D7+Master!Y14)*Master!$AE$2</f>
        <v>1159</v>
      </c>
      <c r="E8" s="8">
        <v>41</v>
      </c>
      <c r="F8" s="5">
        <f>(Master!D47+Master!Y14)*Master!$AE$2</f>
        <v>871</v>
      </c>
      <c r="G8" s="8">
        <v>28</v>
      </c>
      <c r="H8" s="5">
        <f>(Master!D87+Master!Y14)*Master!$AE$2</f>
        <v>641</v>
      </c>
      <c r="I8" s="8">
        <v>28</v>
      </c>
      <c r="J8" s="5">
        <f>(Master!D127+Master!Y14)*Master!$AE$2</f>
        <v>937</v>
      </c>
      <c r="K8" s="8">
        <v>41</v>
      </c>
      <c r="L8" s="5">
        <f>(Master!D167+Master!Y14)*Master!$AE$2</f>
        <v>1019</v>
      </c>
      <c r="M8" s="8">
        <v>28</v>
      </c>
      <c r="N8" s="7">
        <f>ROUND(ROUND(Master!D207,0)+ROUND(Master!Y14,0)*Master!$AE$2,0)</f>
        <v>789</v>
      </c>
      <c r="O8" s="101"/>
      <c r="P8" s="69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69"/>
      <c r="AD8" s="69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</row>
    <row r="9" spans="1:46" ht="15" customHeight="1">
      <c r="A9" s="101"/>
      <c r="B9" s="12" t="s">
        <v>4</v>
      </c>
      <c r="C9" s="9">
        <v>61</v>
      </c>
      <c r="D9" s="5">
        <f>(Master!D8+Master!Y15)*Master!$AE$2</f>
        <v>1308</v>
      </c>
      <c r="E9" s="9">
        <v>48</v>
      </c>
      <c r="F9" s="5">
        <f>(Master!D48+Master!Y15)*Master!$AE$2</f>
        <v>1020</v>
      </c>
      <c r="G9" s="9">
        <v>35</v>
      </c>
      <c r="H9" s="5">
        <f>(Master!D88+Master!Y15)*Master!$AE$2</f>
        <v>790</v>
      </c>
      <c r="I9" s="9">
        <v>35</v>
      </c>
      <c r="J9" s="5">
        <f>(Master!D128+Master!Y15)*Master!$AE$2</f>
        <v>1086</v>
      </c>
      <c r="K9" s="9">
        <v>48</v>
      </c>
      <c r="L9" s="5">
        <f>(Master!D168+Master!Y15)*Master!$AE$2</f>
        <v>1168</v>
      </c>
      <c r="M9" s="9">
        <v>35</v>
      </c>
      <c r="N9" s="7">
        <f>ROUND(ROUND(Master!D208,0)+ROUND(Master!Y15,0)*Master!$AE$2,0)</f>
        <v>938</v>
      </c>
      <c r="O9" s="101"/>
      <c r="P9" s="69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69"/>
      <c r="AD9" s="69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</row>
    <row r="10" spans="1:46" ht="15" customHeight="1">
      <c r="A10" s="101"/>
      <c r="B10" s="12" t="s">
        <v>5</v>
      </c>
      <c r="C10" s="8">
        <v>67</v>
      </c>
      <c r="D10" s="5">
        <f>(Master!D9+Master!Y16)*Master!$AE$2</f>
        <v>1457</v>
      </c>
      <c r="E10" s="8">
        <v>54</v>
      </c>
      <c r="F10" s="5">
        <f>(Master!D49+Master!Y16)*Master!$AE$2</f>
        <v>1169</v>
      </c>
      <c r="G10" s="8">
        <v>41</v>
      </c>
      <c r="H10" s="5">
        <f>(Master!D89+Master!Y16)*Master!$AE$2</f>
        <v>939</v>
      </c>
      <c r="I10" s="8">
        <v>41</v>
      </c>
      <c r="J10" s="5">
        <f>(Master!D129+Master!Y16)*Master!$AE$2</f>
        <v>1235</v>
      </c>
      <c r="K10" s="8">
        <v>54</v>
      </c>
      <c r="L10" s="5">
        <f>(Master!D169+Master!Y16)*Master!$AE$2</f>
        <v>1317</v>
      </c>
      <c r="M10" s="8">
        <v>41</v>
      </c>
      <c r="N10" s="7">
        <f>ROUND(ROUND(Master!D209,0)+ROUND(Master!Y16,0)*Master!$AE$2,0)</f>
        <v>1087</v>
      </c>
      <c r="O10" s="101"/>
      <c r="P10" s="69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69"/>
      <c r="AD10" s="69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</row>
    <row r="11" spans="1:46" ht="15" customHeight="1">
      <c r="A11" s="101"/>
      <c r="B11" s="12" t="s">
        <v>6</v>
      </c>
      <c r="C11" s="9">
        <v>74</v>
      </c>
      <c r="D11" s="5">
        <f>(Master!D10+Master!Y17)*Master!$AE$2</f>
        <v>1606</v>
      </c>
      <c r="E11" s="9">
        <v>61</v>
      </c>
      <c r="F11" s="5">
        <f>(Master!D50+Master!Y17)*Master!$AE$2</f>
        <v>1318</v>
      </c>
      <c r="G11" s="9">
        <v>48</v>
      </c>
      <c r="H11" s="5">
        <f>(Master!D90+Master!Y17)*Master!$AE$2</f>
        <v>1088</v>
      </c>
      <c r="I11" s="9">
        <v>48</v>
      </c>
      <c r="J11" s="5">
        <f>(Master!D130+Master!Y17)*Master!$AE$2</f>
        <v>1384</v>
      </c>
      <c r="K11" s="9">
        <v>61</v>
      </c>
      <c r="L11" s="5">
        <f>(Master!D170+Master!Y17)*Master!$AE$2</f>
        <v>1466</v>
      </c>
      <c r="M11" s="9">
        <v>48</v>
      </c>
      <c r="N11" s="7">
        <f>ROUND(ROUND(Master!D210,0)+ROUND(Master!Y17,0)*Master!$AE$2,0)</f>
        <v>1236</v>
      </c>
      <c r="O11" s="101"/>
      <c r="P11" s="69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69"/>
      <c r="AD11" s="69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</row>
    <row r="12" spans="1:46" ht="15" customHeight="1">
      <c r="A12" s="101"/>
      <c r="B12" s="12" t="s">
        <v>7</v>
      </c>
      <c r="C12" s="8">
        <v>81</v>
      </c>
      <c r="D12" s="5">
        <f>(Master!D11+Master!Y18)*Master!$AE$2</f>
        <v>1755</v>
      </c>
      <c r="E12" s="8">
        <v>68</v>
      </c>
      <c r="F12" s="5">
        <f>(Master!D51+Master!Y18)*Master!$AE$2</f>
        <v>1467</v>
      </c>
      <c r="G12" s="8">
        <v>55</v>
      </c>
      <c r="H12" s="5">
        <f>(Master!D91+Master!Y18)*Master!$AE$2</f>
        <v>1237</v>
      </c>
      <c r="I12" s="8">
        <v>55</v>
      </c>
      <c r="J12" s="5">
        <f>(Master!D131+Master!Y18)*Master!$AE$2</f>
        <v>1533</v>
      </c>
      <c r="K12" s="8">
        <v>68</v>
      </c>
      <c r="L12" s="5">
        <f>(Master!D171+Master!Y18)*Master!$AE$2</f>
        <v>1615</v>
      </c>
      <c r="M12" s="8">
        <v>55</v>
      </c>
      <c r="N12" s="7">
        <f>ROUND(ROUND(Master!D211,0)+ROUND(Master!Y18,0)*Master!$AE$2,0)</f>
        <v>1385</v>
      </c>
      <c r="O12" s="101"/>
      <c r="P12" s="69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69"/>
      <c r="AD12" s="69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</row>
    <row r="13" spans="1:46" ht="15" customHeight="1">
      <c r="A13" s="101"/>
      <c r="B13" s="12" t="s">
        <v>8</v>
      </c>
      <c r="C13" s="9">
        <v>88</v>
      </c>
      <c r="D13" s="5">
        <f>(Master!D12+Master!Y19)*Master!$AE$2</f>
        <v>1904</v>
      </c>
      <c r="E13" s="9">
        <v>75</v>
      </c>
      <c r="F13" s="5">
        <f>(Master!D52+Master!Y19)*Master!$AE$2</f>
        <v>1616</v>
      </c>
      <c r="G13" s="9">
        <v>62</v>
      </c>
      <c r="H13" s="5">
        <f>(Master!D92+Master!Y19)*Master!$AE$2</f>
        <v>1386</v>
      </c>
      <c r="I13" s="9">
        <v>62</v>
      </c>
      <c r="J13" s="5">
        <f>(Master!D132+Master!Y19)*Master!$AE$2</f>
        <v>1682</v>
      </c>
      <c r="K13" s="9">
        <v>75</v>
      </c>
      <c r="L13" s="5">
        <f>(Master!D172+Master!Y19)*Master!$AE$2</f>
        <v>1764</v>
      </c>
      <c r="M13" s="9">
        <v>62</v>
      </c>
      <c r="N13" s="7">
        <f>ROUND(ROUND(Master!D212,0)+ROUND(Master!Y19,0)*Master!$AE$2,0)</f>
        <v>1534</v>
      </c>
      <c r="O13" s="101"/>
      <c r="P13" s="69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69"/>
      <c r="AD13" s="69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</row>
    <row r="14" spans="1:46" ht="15" customHeight="1">
      <c r="A14" s="101"/>
      <c r="B14" s="12" t="s">
        <v>9</v>
      </c>
      <c r="C14" s="8">
        <v>95</v>
      </c>
      <c r="D14" s="5">
        <f>(Master!D13+Master!Y20)*Master!$AE$2</f>
        <v>2053</v>
      </c>
      <c r="E14" s="8">
        <v>82</v>
      </c>
      <c r="F14" s="5">
        <f>(Master!D53+Master!Y20)*Master!$AE$2</f>
        <v>1765</v>
      </c>
      <c r="G14" s="8">
        <v>69</v>
      </c>
      <c r="H14" s="5">
        <f>(Master!D93+Master!Y20)*Master!$AE$2</f>
        <v>1535</v>
      </c>
      <c r="I14" s="8">
        <v>69</v>
      </c>
      <c r="J14" s="5">
        <f>(Master!D133+Master!Y20)*Master!$AE$2</f>
        <v>1831</v>
      </c>
      <c r="K14" s="8">
        <v>82</v>
      </c>
      <c r="L14" s="5">
        <f>(Master!D173+Master!Y20)*Master!$AE$2</f>
        <v>1913</v>
      </c>
      <c r="M14" s="8">
        <v>69</v>
      </c>
      <c r="N14" s="7">
        <f>ROUND(ROUND(Master!D213,0)+ROUND(Master!Y20,0)*Master!$AE$2,0)</f>
        <v>1683</v>
      </c>
      <c r="O14" s="101"/>
      <c r="P14" s="69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69"/>
      <c r="AD14" s="69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</row>
    <row r="15" spans="1:46" ht="15" customHeight="1">
      <c r="A15" s="101"/>
      <c r="B15" s="12" t="s">
        <v>10</v>
      </c>
      <c r="C15" s="9">
        <v>102</v>
      </c>
      <c r="D15" s="5">
        <f>(Master!D14+Master!Y21)*Master!$AE$2</f>
        <v>2202</v>
      </c>
      <c r="E15" s="9">
        <v>89</v>
      </c>
      <c r="F15" s="5">
        <f>(Master!D54+Master!Y21)*Master!$AE$2</f>
        <v>1914</v>
      </c>
      <c r="G15" s="9">
        <v>76</v>
      </c>
      <c r="H15" s="5">
        <f>(Master!D94+Master!Y21)*Master!$AE$2</f>
        <v>1684</v>
      </c>
      <c r="I15" s="9">
        <v>76</v>
      </c>
      <c r="J15" s="5">
        <f>(Master!D134+Master!Y21)*Master!$AE$2</f>
        <v>1980</v>
      </c>
      <c r="K15" s="9">
        <v>89</v>
      </c>
      <c r="L15" s="5">
        <f>(Master!D174+Master!Y21)*Master!$AE$2</f>
        <v>2062</v>
      </c>
      <c r="M15" s="9">
        <v>76</v>
      </c>
      <c r="N15" s="7">
        <f>ROUND(ROUND(Master!D214,0)+ROUND(Master!Y21,0)*Master!$AE$2,0)</f>
        <v>1832</v>
      </c>
      <c r="O15" s="101"/>
      <c r="P15" s="69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69"/>
      <c r="AD15" s="69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</row>
    <row r="16" spans="1:46" ht="15" customHeight="1">
      <c r="A16" s="101"/>
      <c r="B16" s="12" t="s">
        <v>11</v>
      </c>
      <c r="C16" s="8">
        <v>109</v>
      </c>
      <c r="D16" s="5">
        <f>(Master!D15+Master!Y22)*Master!$AE$2</f>
        <v>2351</v>
      </c>
      <c r="E16" s="8">
        <v>96</v>
      </c>
      <c r="F16" s="5">
        <f>(Master!D55+Master!Y22)*Master!$AE$2</f>
        <v>2063</v>
      </c>
      <c r="G16" s="8">
        <v>83</v>
      </c>
      <c r="H16" s="5">
        <f>(Master!D95+Master!Y22)*Master!$AE$2</f>
        <v>1833</v>
      </c>
      <c r="I16" s="8">
        <v>83</v>
      </c>
      <c r="J16" s="5">
        <f>(Master!D135+Master!Y22)*Master!$AE$2</f>
        <v>2129</v>
      </c>
      <c r="K16" s="8">
        <v>96</v>
      </c>
      <c r="L16" s="5">
        <f>(Master!D175+Master!Y22)*Master!$AE$2</f>
        <v>2211</v>
      </c>
      <c r="M16" s="8">
        <v>83</v>
      </c>
      <c r="N16" s="7">
        <f>ROUND(ROUND(Master!D215,0)+ROUND(Master!Y22,0)*Master!$AE$2,0)</f>
        <v>1981</v>
      </c>
      <c r="O16" s="101"/>
      <c r="P16" s="69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69"/>
      <c r="AD16" s="69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</row>
    <row r="17" spans="1:43" ht="15" customHeight="1">
      <c r="A17" s="101"/>
      <c r="B17" s="12" t="s">
        <v>12</v>
      </c>
      <c r="C17" s="9">
        <v>116</v>
      </c>
      <c r="D17" s="5">
        <f>(Master!D16+Master!Y23)*Master!$AE$2</f>
        <v>2500</v>
      </c>
      <c r="E17" s="9">
        <v>103</v>
      </c>
      <c r="F17" s="5">
        <f>(Master!D56+Master!Y23)*Master!$AE$2</f>
        <v>2212</v>
      </c>
      <c r="G17" s="9">
        <v>90</v>
      </c>
      <c r="H17" s="5">
        <f>(Master!D96+Master!Y23)*Master!$AE$2</f>
        <v>1982</v>
      </c>
      <c r="I17" s="9">
        <v>90</v>
      </c>
      <c r="J17" s="5">
        <f>(Master!D136+Master!Y23)*Master!$AE$2</f>
        <v>2278</v>
      </c>
      <c r="K17" s="9">
        <v>103</v>
      </c>
      <c r="L17" s="5">
        <f>(Master!D176+Master!Y23)*Master!$AE$2</f>
        <v>2360</v>
      </c>
      <c r="M17" s="9">
        <v>90</v>
      </c>
      <c r="N17" s="7">
        <f>ROUND(ROUND(Master!D216,0)+ROUND(Master!Y23,0)*Master!$AE$2,0)</f>
        <v>2130</v>
      </c>
      <c r="O17" s="101"/>
      <c r="P17" s="69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69"/>
      <c r="AD17" s="69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</row>
    <row r="18" spans="1:43" ht="15" customHeight="1">
      <c r="A18" s="101"/>
      <c r="B18" s="12" t="s">
        <v>13</v>
      </c>
      <c r="C18" s="8">
        <v>123</v>
      </c>
      <c r="D18" s="5">
        <f>(Master!D17+Master!Y24)*Master!$AE$2</f>
        <v>2649</v>
      </c>
      <c r="E18" s="8">
        <v>110</v>
      </c>
      <c r="F18" s="5">
        <f>(Master!D57+Master!Y24)*Master!$AE$2</f>
        <v>2361</v>
      </c>
      <c r="G18" s="8">
        <v>97</v>
      </c>
      <c r="H18" s="5">
        <f>(Master!D97+Master!Y24)*Master!$AE$2</f>
        <v>2131</v>
      </c>
      <c r="I18" s="8">
        <v>97</v>
      </c>
      <c r="J18" s="5">
        <f>(Master!D137+Master!Y24)*Master!$AE$2</f>
        <v>2427</v>
      </c>
      <c r="K18" s="8">
        <v>110</v>
      </c>
      <c r="L18" s="5">
        <f>(Master!D177+Master!Y24)*Master!$AE$2</f>
        <v>2509</v>
      </c>
      <c r="M18" s="8">
        <v>97</v>
      </c>
      <c r="N18" s="7">
        <f>ROUND(ROUND(Master!D217,0)+ROUND(Master!Y24,0)*Master!$AE$2,0)</f>
        <v>2279</v>
      </c>
      <c r="O18" s="101"/>
      <c r="P18" s="69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69"/>
      <c r="AD18" s="69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</row>
    <row r="19" spans="1:43" ht="15" customHeight="1">
      <c r="A19" s="101"/>
      <c r="B19" s="12" t="s">
        <v>14</v>
      </c>
      <c r="C19" s="9">
        <v>130</v>
      </c>
      <c r="D19" s="5">
        <f>(Master!D18+Master!Y25)*Master!$AE$2</f>
        <v>2797</v>
      </c>
      <c r="E19" s="9">
        <v>117</v>
      </c>
      <c r="F19" s="5">
        <f>(Master!D58+Master!Y25)*Master!$AE$2</f>
        <v>2509</v>
      </c>
      <c r="G19" s="9">
        <v>104</v>
      </c>
      <c r="H19" s="5">
        <f>(Master!D98+Master!Y25)*Master!$AE$2</f>
        <v>2279</v>
      </c>
      <c r="I19" s="9">
        <v>104</v>
      </c>
      <c r="J19" s="5">
        <f>(Master!D138+Master!Y25)*Master!$AE$2</f>
        <v>2575</v>
      </c>
      <c r="K19" s="9">
        <v>117</v>
      </c>
      <c r="L19" s="5">
        <f>(Master!D178+Master!Y25)*Master!$AE$2</f>
        <v>2657</v>
      </c>
      <c r="M19" s="9">
        <v>104</v>
      </c>
      <c r="N19" s="7">
        <f>ROUND(ROUND(Master!D218,0)+ROUND(Master!Y25,0)*Master!$AE$2,0)</f>
        <v>2427</v>
      </c>
      <c r="O19" s="101"/>
      <c r="P19" s="69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69"/>
      <c r="AD19" s="69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</row>
    <row r="20" spans="1:43" ht="15" customHeight="1">
      <c r="A20" s="101"/>
      <c r="B20" s="12" t="s">
        <v>15</v>
      </c>
      <c r="C20" s="8">
        <v>136</v>
      </c>
      <c r="D20" s="5">
        <f>(Master!D19+Master!Y26)*Master!$AE$2</f>
        <v>2946</v>
      </c>
      <c r="E20" s="8">
        <v>123</v>
      </c>
      <c r="F20" s="5">
        <f>(Master!D59+Master!Y26)*Master!$AE$2</f>
        <v>2658</v>
      </c>
      <c r="G20" s="8">
        <v>110</v>
      </c>
      <c r="H20" s="5">
        <f>(Master!D99+Master!Y26)*Master!$AE$2</f>
        <v>2428</v>
      </c>
      <c r="I20" s="8">
        <v>110</v>
      </c>
      <c r="J20" s="5">
        <f>(Master!D139+Master!Y26)*Master!$AE$2</f>
        <v>2724</v>
      </c>
      <c r="K20" s="8">
        <v>123</v>
      </c>
      <c r="L20" s="5">
        <f>(Master!D179+Master!Y26)*Master!$AE$2</f>
        <v>2806</v>
      </c>
      <c r="M20" s="8">
        <v>110</v>
      </c>
      <c r="N20" s="7">
        <f>ROUND(ROUND(Master!D219,0)+ROUND(Master!Y26,0)*Master!$AE$2,0)</f>
        <v>2576</v>
      </c>
      <c r="O20" s="101"/>
      <c r="P20" s="69"/>
      <c r="Q20" s="55"/>
      <c r="R20" s="5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69"/>
      <c r="AD20" s="69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</row>
    <row r="21" spans="1:43" ht="15" customHeight="1">
      <c r="A21" s="101"/>
      <c r="B21" s="12" t="s">
        <v>16</v>
      </c>
      <c r="C21" s="9">
        <v>143</v>
      </c>
      <c r="D21" s="5">
        <f>(Master!D20+Master!Y27)*Master!$AE$2</f>
        <v>3095</v>
      </c>
      <c r="E21" s="9">
        <v>130</v>
      </c>
      <c r="F21" s="5">
        <f>(Master!D60+Master!Y27)*Master!$AE$2</f>
        <v>2807</v>
      </c>
      <c r="G21" s="9">
        <v>117</v>
      </c>
      <c r="H21" s="5">
        <f>(Master!D100+Master!Y27)*Master!$AE$2</f>
        <v>2577</v>
      </c>
      <c r="I21" s="9">
        <v>117</v>
      </c>
      <c r="J21" s="5">
        <f>(Master!D140+Master!Y27)*Master!$AE$2</f>
        <v>2873</v>
      </c>
      <c r="K21" s="9">
        <v>130</v>
      </c>
      <c r="L21" s="5">
        <f>(Master!D180+Master!Y27)*Master!$AE$2</f>
        <v>2955</v>
      </c>
      <c r="M21" s="9">
        <v>117</v>
      </c>
      <c r="N21" s="7">
        <f>ROUND(ROUND(Master!D220,0)+ROUND(Master!Y27,0)*Master!$AE$2,0)</f>
        <v>2725</v>
      </c>
      <c r="O21" s="101"/>
      <c r="P21" s="69"/>
      <c r="Q21" s="55"/>
      <c r="R21" s="56"/>
      <c r="S21" s="55"/>
      <c r="T21" s="56"/>
      <c r="U21" s="55"/>
      <c r="V21" s="56"/>
      <c r="W21" s="55"/>
      <c r="X21" s="55"/>
      <c r="Y21" s="55"/>
      <c r="Z21" s="55"/>
      <c r="AA21" s="55"/>
      <c r="AB21" s="55"/>
      <c r="AC21" s="69"/>
      <c r="AD21" s="69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</row>
    <row r="22" spans="1:43" ht="15" customHeight="1">
      <c r="A22" s="101"/>
      <c r="B22" s="12" t="s">
        <v>17</v>
      </c>
      <c r="C22" s="8">
        <v>150</v>
      </c>
      <c r="D22" s="5">
        <f>(Master!D21+Master!Y28)*Master!$AE$2</f>
        <v>3244</v>
      </c>
      <c r="E22" s="8">
        <v>137</v>
      </c>
      <c r="F22" s="5">
        <f>(Master!D61+Master!Y28)*Master!$AE$2</f>
        <v>2956</v>
      </c>
      <c r="G22" s="8">
        <v>124</v>
      </c>
      <c r="H22" s="5">
        <f>(Master!D101+Master!Y28)*Master!$AE$2</f>
        <v>2726</v>
      </c>
      <c r="I22" s="8">
        <v>124</v>
      </c>
      <c r="J22" s="5">
        <f>(Master!D141+Master!Y28)*Master!$AE$2</f>
        <v>3022</v>
      </c>
      <c r="K22" s="8">
        <v>137</v>
      </c>
      <c r="L22" s="5">
        <f>(Master!D181+Master!Y28)*Master!$AE$2</f>
        <v>3104</v>
      </c>
      <c r="M22" s="8">
        <v>124</v>
      </c>
      <c r="N22" s="7">
        <f>ROUND(ROUND(Master!D221,0)+ROUND(Master!Y28,0)*Master!$AE$2,0)</f>
        <v>2874</v>
      </c>
      <c r="O22" s="101"/>
      <c r="P22" s="69"/>
      <c r="Q22" s="55"/>
      <c r="R22" s="56"/>
      <c r="S22" s="55"/>
      <c r="T22" s="56"/>
      <c r="U22" s="55"/>
      <c r="V22" s="56"/>
      <c r="W22" s="55"/>
      <c r="X22" s="56"/>
      <c r="Y22" s="55"/>
      <c r="Z22" s="55"/>
      <c r="AA22" s="55"/>
      <c r="AB22" s="55"/>
      <c r="AC22" s="69"/>
      <c r="AD22" s="69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</row>
    <row r="23" spans="1:43" ht="15" customHeight="1">
      <c r="A23" s="101"/>
      <c r="B23" s="12" t="s">
        <v>18</v>
      </c>
      <c r="C23" s="9">
        <v>157</v>
      </c>
      <c r="D23" s="5">
        <f>(Master!D22+Master!Y29)*Master!$AE$2</f>
        <v>3393</v>
      </c>
      <c r="E23" s="9">
        <v>144</v>
      </c>
      <c r="F23" s="5">
        <f>(Master!D62+Master!Y29)*Master!$AE$2</f>
        <v>3105</v>
      </c>
      <c r="G23" s="9">
        <v>131</v>
      </c>
      <c r="H23" s="5">
        <f>(Master!D102+Master!Y29)*Master!$AE$2</f>
        <v>2875</v>
      </c>
      <c r="I23" s="9">
        <v>131</v>
      </c>
      <c r="J23" s="5">
        <f>(Master!D142+Master!Y29)*Master!$AE$2</f>
        <v>3171</v>
      </c>
      <c r="K23" s="9">
        <v>144</v>
      </c>
      <c r="L23" s="5">
        <f>(Master!D182+Master!Y29)*Master!$AE$2</f>
        <v>3253</v>
      </c>
      <c r="M23" s="9">
        <v>131</v>
      </c>
      <c r="N23" s="7">
        <f>ROUND(ROUND(Master!D222,0)+ROUND(Master!Y29,0)*Master!$AE$2,0)</f>
        <v>3023</v>
      </c>
      <c r="O23" s="101"/>
      <c r="P23" s="69"/>
      <c r="Q23" s="55"/>
      <c r="R23" s="56"/>
      <c r="S23" s="55"/>
      <c r="T23" s="56"/>
      <c r="U23" s="55"/>
      <c r="V23" s="56"/>
      <c r="W23" s="55"/>
      <c r="X23" s="56"/>
      <c r="Y23" s="55"/>
      <c r="Z23" s="56"/>
      <c r="AA23" s="55"/>
      <c r="AB23" s="56"/>
      <c r="AC23" s="69"/>
      <c r="AD23" s="69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</row>
    <row r="24" spans="1:43" ht="15" customHeight="1">
      <c r="A24" s="101"/>
      <c r="B24" s="12" t="s">
        <v>19</v>
      </c>
      <c r="C24" s="8">
        <v>164</v>
      </c>
      <c r="D24" s="5">
        <f>(Master!D23+Master!Y30)*Master!$AE$2</f>
        <v>3542</v>
      </c>
      <c r="E24" s="8">
        <v>151</v>
      </c>
      <c r="F24" s="5">
        <f>(Master!D63+Master!Y30)*Master!$AE$2</f>
        <v>3254</v>
      </c>
      <c r="G24" s="8">
        <v>138</v>
      </c>
      <c r="H24" s="5">
        <f>(Master!D103+Master!Y30)*Master!$AE$2</f>
        <v>3024</v>
      </c>
      <c r="I24" s="8">
        <v>138</v>
      </c>
      <c r="J24" s="5">
        <f>(Master!D143+Master!Y30)*Master!$AE$2</f>
        <v>3320</v>
      </c>
      <c r="K24" s="8">
        <v>151</v>
      </c>
      <c r="L24" s="5">
        <f>(Master!D183+Master!Y30)*Master!$AE$2</f>
        <v>3402</v>
      </c>
      <c r="M24" s="8">
        <v>138</v>
      </c>
      <c r="N24" s="7">
        <f>ROUND(ROUND(Master!D223,0)+ROUND(Master!Y30,0)*Master!$AE$2,0)</f>
        <v>3172</v>
      </c>
      <c r="O24" s="101"/>
      <c r="P24" s="69"/>
      <c r="Q24" s="55"/>
      <c r="R24" s="56"/>
      <c r="S24" s="55"/>
      <c r="T24" s="56"/>
      <c r="U24" s="55"/>
      <c r="V24" s="56"/>
      <c r="W24" s="55"/>
      <c r="X24" s="56"/>
      <c r="Y24" s="55"/>
      <c r="Z24" s="56"/>
      <c r="AA24" s="55"/>
      <c r="AB24" s="56"/>
      <c r="AC24" s="69"/>
      <c r="AD24" s="69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</row>
    <row r="25" spans="1:43" ht="15" customHeight="1">
      <c r="A25" s="101"/>
      <c r="B25" s="12" t="s">
        <v>20</v>
      </c>
      <c r="C25" s="9">
        <v>171</v>
      </c>
      <c r="D25" s="5">
        <f>(Master!D24+Master!Y31)*Master!$AE$2</f>
        <v>3691</v>
      </c>
      <c r="E25" s="9">
        <v>158</v>
      </c>
      <c r="F25" s="5">
        <f>(Master!D64+Master!Y31)*Master!$AE$2</f>
        <v>3403</v>
      </c>
      <c r="G25" s="9">
        <v>145</v>
      </c>
      <c r="H25" s="5">
        <f>(Master!D104+Master!Y31)*Master!$AE$2</f>
        <v>3173</v>
      </c>
      <c r="I25" s="9">
        <v>145</v>
      </c>
      <c r="J25" s="5">
        <f>(Master!D144+Master!Y31)*Master!$AE$2</f>
        <v>3469</v>
      </c>
      <c r="K25" s="9">
        <v>158</v>
      </c>
      <c r="L25" s="5">
        <f>(Master!D184+Master!Y31)*Master!$AE$2</f>
        <v>3551</v>
      </c>
      <c r="M25" s="9">
        <v>145</v>
      </c>
      <c r="N25" s="7">
        <f>ROUND(ROUND(Master!D224,0)+ROUND(Master!Y31,0)*Master!$AE$2,0)</f>
        <v>3321</v>
      </c>
      <c r="O25" s="101"/>
      <c r="P25" s="69"/>
      <c r="Q25" s="55"/>
      <c r="R25" s="56"/>
      <c r="S25" s="55"/>
      <c r="T25" s="56"/>
      <c r="U25" s="55"/>
      <c r="V25" s="56"/>
      <c r="W25" s="55"/>
      <c r="X25" s="56"/>
      <c r="Y25" s="55"/>
      <c r="Z25" s="56"/>
      <c r="AA25" s="55"/>
      <c r="AB25" s="56"/>
      <c r="AC25" s="69"/>
      <c r="AD25" s="69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</row>
    <row r="26" spans="1:43" ht="15" customHeight="1">
      <c r="A26" s="101"/>
      <c r="B26" s="12" t="s">
        <v>21</v>
      </c>
      <c r="C26" s="8">
        <v>178</v>
      </c>
      <c r="D26" s="5">
        <f>(Master!D25+Master!Y32)*Master!$AE$2</f>
        <v>3840</v>
      </c>
      <c r="E26" s="8">
        <v>165</v>
      </c>
      <c r="F26" s="5">
        <f>(Master!D65+Master!Y32)*Master!$AE$2</f>
        <v>3552</v>
      </c>
      <c r="G26" s="8">
        <v>152</v>
      </c>
      <c r="H26" s="5">
        <f>(Master!D105+Master!Y32)*Master!$AE$2</f>
        <v>3322</v>
      </c>
      <c r="I26" s="8">
        <v>152</v>
      </c>
      <c r="J26" s="5">
        <f>(Master!D145+Master!Y32)*Master!$AE$2</f>
        <v>3618</v>
      </c>
      <c r="K26" s="8">
        <v>165</v>
      </c>
      <c r="L26" s="5">
        <f>(Master!D185+Master!Y32)*Master!$AE$2</f>
        <v>3700</v>
      </c>
      <c r="M26" s="8">
        <v>152</v>
      </c>
      <c r="N26" s="7">
        <f>ROUND(ROUND(Master!D225,0)+ROUND(Master!Y32,0)*Master!$AE$2,0)</f>
        <v>3470</v>
      </c>
      <c r="O26" s="101"/>
      <c r="P26" s="69"/>
      <c r="Q26" s="55"/>
      <c r="R26" s="56"/>
      <c r="S26" s="55"/>
      <c r="T26" s="56"/>
      <c r="U26" s="55"/>
      <c r="V26" s="56"/>
      <c r="W26" s="55"/>
      <c r="X26" s="56"/>
      <c r="Y26" s="55"/>
      <c r="Z26" s="56"/>
      <c r="AA26" s="55"/>
      <c r="AB26" s="56"/>
      <c r="AC26" s="69"/>
      <c r="AD26" s="69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</row>
    <row r="27" spans="1:43" ht="15" customHeight="1">
      <c r="A27" s="101"/>
      <c r="B27" s="12" t="s">
        <v>22</v>
      </c>
      <c r="C27" s="9">
        <v>185</v>
      </c>
      <c r="D27" s="5">
        <f>(Master!D26+Master!Y33)*Master!$AE$2</f>
        <v>3989</v>
      </c>
      <c r="E27" s="9">
        <v>172</v>
      </c>
      <c r="F27" s="5">
        <f>(Master!D66+Master!Y33)*Master!$AE$2</f>
        <v>3701</v>
      </c>
      <c r="G27" s="9">
        <v>159</v>
      </c>
      <c r="H27" s="5">
        <f>(Master!D106+Master!Y33)*Master!$AE$2</f>
        <v>3471</v>
      </c>
      <c r="I27" s="9">
        <v>159</v>
      </c>
      <c r="J27" s="5">
        <f>(Master!D146+Master!Y33)*Master!$AE$2</f>
        <v>3767</v>
      </c>
      <c r="K27" s="9">
        <v>172</v>
      </c>
      <c r="L27" s="5">
        <f>(Master!D186+Master!Y33)*Master!$AE$2</f>
        <v>3849</v>
      </c>
      <c r="M27" s="9">
        <v>159</v>
      </c>
      <c r="N27" s="7">
        <f>ROUND(ROUND(Master!D226,0)+ROUND(Master!Y33,0)*Master!$AE$2,0)</f>
        <v>3619</v>
      </c>
      <c r="O27" s="101"/>
      <c r="P27" s="69"/>
      <c r="Q27" s="55"/>
      <c r="R27" s="56"/>
      <c r="S27" s="55"/>
      <c r="T27" s="56"/>
      <c r="U27" s="55"/>
      <c r="V27" s="56"/>
      <c r="W27" s="55"/>
      <c r="X27" s="56"/>
      <c r="Y27" s="55"/>
      <c r="Z27" s="56"/>
      <c r="AA27" s="55"/>
      <c r="AB27" s="56"/>
      <c r="AC27" s="69"/>
      <c r="AD27" s="69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</row>
    <row r="28" spans="1:43" ht="15" customHeight="1">
      <c r="A28" s="101"/>
      <c r="B28" s="12" t="s">
        <v>23</v>
      </c>
      <c r="C28" s="8">
        <v>192</v>
      </c>
      <c r="D28" s="5">
        <f>(Master!D27+Master!Y34)*Master!$AE$2</f>
        <v>4138</v>
      </c>
      <c r="E28" s="8">
        <v>179</v>
      </c>
      <c r="F28" s="5">
        <f>(Master!D67+Master!Y34)*Master!$AE$2</f>
        <v>3850</v>
      </c>
      <c r="G28" s="8">
        <v>166</v>
      </c>
      <c r="H28" s="5">
        <f>(Master!D107+Master!Y34)*Master!$AE$2</f>
        <v>3620</v>
      </c>
      <c r="I28" s="8">
        <v>166</v>
      </c>
      <c r="J28" s="5">
        <f>(Master!D147+Master!Y34)*Master!$AE$2</f>
        <v>3916</v>
      </c>
      <c r="K28" s="8">
        <v>179</v>
      </c>
      <c r="L28" s="5">
        <f>(Master!D187+Master!Y34)*Master!$AE$2</f>
        <v>3998</v>
      </c>
      <c r="M28" s="8">
        <v>166</v>
      </c>
      <c r="N28" s="7">
        <f>ROUND(ROUND(Master!D227,0)+ROUND(Master!Y34,0)*Master!$AE$2,0)</f>
        <v>3768</v>
      </c>
      <c r="O28" s="101"/>
      <c r="P28" s="69"/>
      <c r="Q28" s="55"/>
      <c r="R28" s="56"/>
      <c r="S28" s="55"/>
      <c r="T28" s="56"/>
      <c r="U28" s="55"/>
      <c r="V28" s="56"/>
      <c r="W28" s="55"/>
      <c r="X28" s="56"/>
      <c r="Y28" s="55"/>
      <c r="Z28" s="56"/>
      <c r="AA28" s="55"/>
      <c r="AB28" s="56"/>
      <c r="AC28" s="69"/>
      <c r="AD28" s="69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</row>
    <row r="29" spans="1:43" ht="15" customHeight="1">
      <c r="A29" s="101"/>
      <c r="B29" s="12" t="s">
        <v>24</v>
      </c>
      <c r="C29" s="9">
        <v>199</v>
      </c>
      <c r="D29" s="5">
        <f>(Master!D28+Master!Y35)*Master!$AE$2</f>
        <v>4287</v>
      </c>
      <c r="E29" s="9">
        <v>186</v>
      </c>
      <c r="F29" s="5">
        <f>(Master!D68+Master!Y35)*Master!$AE$2</f>
        <v>3999</v>
      </c>
      <c r="G29" s="9">
        <v>173</v>
      </c>
      <c r="H29" s="5">
        <f>(Master!D108+Master!Y35)*Master!$AE$2</f>
        <v>3769</v>
      </c>
      <c r="I29" s="9">
        <v>173</v>
      </c>
      <c r="J29" s="5">
        <f>(Master!D148+Master!Y35)*Master!$AE$2</f>
        <v>4065</v>
      </c>
      <c r="K29" s="9">
        <v>186</v>
      </c>
      <c r="L29" s="5">
        <f>(Master!D188+Master!Y35)*Master!$AE$2</f>
        <v>4147</v>
      </c>
      <c r="M29" s="9">
        <v>173</v>
      </c>
      <c r="N29" s="7">
        <f>ROUND(ROUND(Master!D228,0)+ROUND(Master!Y35,0)*Master!$AE$2,0)</f>
        <v>3917</v>
      </c>
      <c r="O29" s="101"/>
      <c r="P29" s="69"/>
      <c r="Q29" s="55"/>
      <c r="R29" s="56"/>
      <c r="S29" s="55"/>
      <c r="T29" s="56"/>
      <c r="U29" s="55"/>
      <c r="V29" s="56"/>
      <c r="W29" s="55"/>
      <c r="X29" s="56"/>
      <c r="Y29" s="55"/>
      <c r="Z29" s="56"/>
      <c r="AA29" s="55"/>
      <c r="AB29" s="56"/>
      <c r="AC29" s="69"/>
      <c r="AD29" s="69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</row>
    <row r="30" spans="1:43" ht="15" customHeight="1">
      <c r="A30" s="101"/>
      <c r="B30" s="12" t="s">
        <v>25</v>
      </c>
      <c r="C30" s="3">
        <v>205</v>
      </c>
      <c r="D30" s="5">
        <f>(Master!D29+Master!Y36)*Master!$AE$2</f>
        <v>4436</v>
      </c>
      <c r="E30" s="8">
        <v>192</v>
      </c>
      <c r="F30" s="5">
        <f>(Master!D69+Master!Y36)*Master!$AE$2</f>
        <v>4148</v>
      </c>
      <c r="G30" s="8">
        <v>179</v>
      </c>
      <c r="H30" s="5">
        <f>(Master!D109+Master!Y36)*Master!$AE$2</f>
        <v>3918</v>
      </c>
      <c r="I30" s="8">
        <v>179</v>
      </c>
      <c r="J30" s="5">
        <f>(Master!D149+Master!Y36)*Master!$AE$2</f>
        <v>4214</v>
      </c>
      <c r="K30" s="8">
        <v>192</v>
      </c>
      <c r="L30" s="5">
        <f>(Master!D189+Master!Y36)*Master!$AE$2</f>
        <v>4296</v>
      </c>
      <c r="M30" s="8">
        <v>179</v>
      </c>
      <c r="N30" s="7">
        <f>ROUND(ROUND(Master!D229,0)+ROUND(Master!Y36,0)*Master!$AE$2,0)</f>
        <v>4066</v>
      </c>
      <c r="O30" s="101"/>
      <c r="P30" s="69"/>
      <c r="Q30" s="55"/>
      <c r="R30" s="56"/>
      <c r="S30" s="55"/>
      <c r="T30" s="56"/>
      <c r="U30" s="55"/>
      <c r="V30" s="56"/>
      <c r="W30" s="55"/>
      <c r="X30" s="56"/>
      <c r="Y30" s="55"/>
      <c r="Z30" s="56"/>
      <c r="AA30" s="55"/>
      <c r="AB30" s="56"/>
      <c r="AC30" s="69"/>
      <c r="AD30" s="69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</row>
    <row r="31" spans="1:43" ht="15" customHeight="1">
      <c r="A31" s="101"/>
      <c r="B31" s="12" t="s">
        <v>26</v>
      </c>
      <c r="C31" s="4">
        <v>212</v>
      </c>
      <c r="D31" s="5">
        <f>(Master!D30+Master!Y37)*Master!$AE$2</f>
        <v>4585</v>
      </c>
      <c r="E31" s="9">
        <v>199</v>
      </c>
      <c r="F31" s="5">
        <f>(Master!D70+Master!Y37)*Master!$AE$2</f>
        <v>4297</v>
      </c>
      <c r="G31" s="9">
        <v>186</v>
      </c>
      <c r="H31" s="5">
        <f>(Master!D110+Master!Y37)*Master!$AE$2</f>
        <v>4067</v>
      </c>
      <c r="I31" s="9">
        <v>186</v>
      </c>
      <c r="J31" s="5">
        <f>(Master!D150+Master!Y37)*Master!$AE$2</f>
        <v>4363</v>
      </c>
      <c r="K31" s="9">
        <v>199</v>
      </c>
      <c r="L31" s="5">
        <f>(Master!D190+Master!Y37)*Master!$AE$2</f>
        <v>4445</v>
      </c>
      <c r="M31" s="9">
        <v>186</v>
      </c>
      <c r="N31" s="7">
        <f>ROUND(ROUND(Master!D230,0)+ROUND(Master!Y37,0)*Master!$AE$2,0)</f>
        <v>4215</v>
      </c>
      <c r="O31" s="101"/>
      <c r="P31" s="69"/>
      <c r="Q31" s="55"/>
      <c r="R31" s="56"/>
      <c r="S31" s="55"/>
      <c r="T31" s="56"/>
      <c r="U31" s="55"/>
      <c r="V31" s="56"/>
      <c r="W31" s="55"/>
      <c r="X31" s="56"/>
      <c r="Y31" s="55"/>
      <c r="Z31" s="56"/>
      <c r="AA31" s="55"/>
      <c r="AB31" s="56"/>
      <c r="AC31" s="69"/>
      <c r="AD31" s="69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</row>
    <row r="32" spans="1:43" ht="15" customHeight="1">
      <c r="A32" s="101"/>
      <c r="B32" s="12" t="s">
        <v>27</v>
      </c>
      <c r="C32" s="3">
        <v>219</v>
      </c>
      <c r="D32" s="5">
        <f>(Master!D31+Master!Y38)*Master!$AE$2</f>
        <v>4734</v>
      </c>
      <c r="E32" s="8">
        <v>206</v>
      </c>
      <c r="F32" s="5">
        <f>(Master!D71+Master!Y38)*Master!$AE$2</f>
        <v>4446</v>
      </c>
      <c r="G32" s="8">
        <v>193</v>
      </c>
      <c r="H32" s="5">
        <f>(Master!D111+Master!Y38)*Master!$AE$2</f>
        <v>4216</v>
      </c>
      <c r="I32" s="8">
        <v>193</v>
      </c>
      <c r="J32" s="5">
        <f>(Master!D151+Master!Y38)*Master!$AE$2</f>
        <v>4512</v>
      </c>
      <c r="K32" s="8">
        <v>206</v>
      </c>
      <c r="L32" s="5">
        <f>(Master!D191+Master!Y38)*Master!$AE$2</f>
        <v>4594</v>
      </c>
      <c r="M32" s="8">
        <v>193</v>
      </c>
      <c r="N32" s="7">
        <f>ROUND(ROUND(Master!D231,0)+ROUND(Master!Y38,0)*Master!$AE$2,0)</f>
        <v>4364</v>
      </c>
      <c r="O32" s="101"/>
      <c r="P32" s="69"/>
      <c r="Q32" s="55"/>
      <c r="R32" s="56"/>
      <c r="S32" s="55"/>
      <c r="T32" s="56"/>
      <c r="U32" s="55"/>
      <c r="V32" s="56"/>
      <c r="W32" s="55"/>
      <c r="X32" s="56"/>
      <c r="Y32" s="55"/>
      <c r="Z32" s="56"/>
      <c r="AA32" s="55"/>
      <c r="AB32" s="56"/>
      <c r="AC32" s="69"/>
      <c r="AD32" s="69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</row>
    <row r="33" spans="1:43" ht="15" customHeight="1">
      <c r="A33" s="101"/>
      <c r="B33" s="12" t="s">
        <v>28</v>
      </c>
      <c r="C33" s="4">
        <v>226</v>
      </c>
      <c r="D33" s="5">
        <f>(Master!D32+Master!Y39)*Master!$AE$2</f>
        <v>4883</v>
      </c>
      <c r="E33" s="9">
        <v>213</v>
      </c>
      <c r="F33" s="5">
        <f>(Master!D72+Master!Y39)*Master!$AE$2</f>
        <v>4595</v>
      </c>
      <c r="G33" s="9">
        <v>200</v>
      </c>
      <c r="H33" s="5">
        <f>(Master!D112+Master!Y39)*Master!$AE$2</f>
        <v>4365</v>
      </c>
      <c r="I33" s="9">
        <v>200</v>
      </c>
      <c r="J33" s="5">
        <f>(Master!D152+Master!Y39)*Master!$AE$2</f>
        <v>4661</v>
      </c>
      <c r="K33" s="9">
        <v>213</v>
      </c>
      <c r="L33" s="5">
        <f>(Master!D192+Master!Y39)*Master!$AE$2</f>
        <v>4743</v>
      </c>
      <c r="M33" s="9">
        <v>200</v>
      </c>
      <c r="N33" s="7">
        <f>ROUND(ROUND(Master!D232,0)+ROUND(Master!Y39,0)*Master!$AE$2,0)</f>
        <v>4513</v>
      </c>
      <c r="O33" s="101"/>
      <c r="P33" s="69"/>
      <c r="Q33" s="55"/>
      <c r="R33" s="56"/>
      <c r="S33" s="55"/>
      <c r="T33" s="56"/>
      <c r="U33" s="55"/>
      <c r="V33" s="56"/>
      <c r="W33" s="55"/>
      <c r="X33" s="56"/>
      <c r="Y33" s="55"/>
      <c r="Z33" s="56"/>
      <c r="AA33" s="55"/>
      <c r="AB33" s="56"/>
      <c r="AC33" s="69"/>
      <c r="AD33" s="69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</row>
    <row r="34" spans="1:43" ht="15" customHeight="1">
      <c r="A34" s="101"/>
      <c r="B34" s="12" t="s">
        <v>29</v>
      </c>
      <c r="C34" s="3">
        <v>233</v>
      </c>
      <c r="D34" s="5">
        <f>(Master!D33+Master!Y40)*Master!$AE$2</f>
        <v>5032</v>
      </c>
      <c r="E34" s="8">
        <v>220</v>
      </c>
      <c r="F34" s="5">
        <f>(Master!D73+Master!Y40)*Master!$AE$2</f>
        <v>4744</v>
      </c>
      <c r="G34" s="8">
        <v>207</v>
      </c>
      <c r="H34" s="5">
        <f>(Master!D113+Master!Y40)*Master!$AE$2</f>
        <v>4514</v>
      </c>
      <c r="I34" s="8">
        <v>207</v>
      </c>
      <c r="J34" s="5">
        <f>(Master!D153+Master!Y40)*Master!$AE$2</f>
        <v>4810</v>
      </c>
      <c r="K34" s="8">
        <v>220</v>
      </c>
      <c r="L34" s="5">
        <f>(Master!D193+Master!Y40)*Master!$AE$2</f>
        <v>4892</v>
      </c>
      <c r="M34" s="8">
        <v>207</v>
      </c>
      <c r="N34" s="7">
        <f>ROUND(ROUND(Master!D233,0)+ROUND(Master!Y40,0)*Master!$AE$2,0)</f>
        <v>4662</v>
      </c>
      <c r="O34" s="101"/>
      <c r="P34" s="69"/>
      <c r="Q34" s="55"/>
      <c r="R34" s="56"/>
      <c r="S34" s="55"/>
      <c r="T34" s="56"/>
      <c r="U34" s="55"/>
      <c r="V34" s="56"/>
      <c r="W34" s="55"/>
      <c r="X34" s="56"/>
      <c r="Y34" s="55"/>
      <c r="Z34" s="56"/>
      <c r="AA34" s="55"/>
      <c r="AB34" s="56"/>
      <c r="AC34" s="69"/>
      <c r="AD34" s="69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</row>
    <row r="35" spans="1:43" ht="15" customHeight="1">
      <c r="A35" s="101"/>
      <c r="B35" s="12" t="s">
        <v>30</v>
      </c>
      <c r="C35" s="4">
        <v>240</v>
      </c>
      <c r="D35" s="5">
        <f>(Master!D34+Master!Y41)*Master!$AE$2</f>
        <v>5181</v>
      </c>
      <c r="E35" s="9">
        <v>227</v>
      </c>
      <c r="F35" s="5">
        <f>(Master!D74+Master!Y41)*Master!$AE$2</f>
        <v>4893</v>
      </c>
      <c r="G35" s="9">
        <v>214</v>
      </c>
      <c r="H35" s="5">
        <f>(Master!D114+Master!Y41)*Master!$AE$2</f>
        <v>4663</v>
      </c>
      <c r="I35" s="9">
        <v>214</v>
      </c>
      <c r="J35" s="5">
        <f>(Master!D154+Master!Y41)*Master!$AE$2</f>
        <v>4959</v>
      </c>
      <c r="K35" s="9">
        <v>227</v>
      </c>
      <c r="L35" s="5">
        <f>(Master!D194+Master!Y41)*Master!$AE$2</f>
        <v>5041</v>
      </c>
      <c r="M35" s="9">
        <v>214</v>
      </c>
      <c r="N35" s="7">
        <f>ROUND(ROUND(Master!D234,0)+ROUND(Master!Y41,0)*Master!$AE$2,0)</f>
        <v>4811</v>
      </c>
      <c r="O35" s="101"/>
      <c r="P35" s="69"/>
      <c r="Q35" s="55"/>
      <c r="R35" s="56"/>
      <c r="S35" s="55"/>
      <c r="T35" s="56"/>
      <c r="U35" s="55"/>
      <c r="V35" s="56"/>
      <c r="W35" s="55"/>
      <c r="X35" s="56"/>
      <c r="Y35" s="55"/>
      <c r="Z35" s="56"/>
      <c r="AA35" s="55"/>
      <c r="AB35" s="56"/>
      <c r="AC35" s="69"/>
      <c r="AD35" s="69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</row>
    <row r="36" spans="1:43" ht="15" customHeight="1">
      <c r="A36" s="101"/>
      <c r="B36" s="12" t="s">
        <v>31</v>
      </c>
      <c r="C36" s="3">
        <v>247</v>
      </c>
      <c r="D36" s="5">
        <f>(Master!D35+Master!Y42)*Master!$AE$2</f>
        <v>5330</v>
      </c>
      <c r="E36" s="8">
        <v>234</v>
      </c>
      <c r="F36" s="5">
        <f>(Master!D75+Master!Y42)*Master!$AE$2</f>
        <v>5042</v>
      </c>
      <c r="G36" s="8">
        <v>221</v>
      </c>
      <c r="H36" s="5">
        <f>(Master!D115+Master!Y42)*Master!$AE$2</f>
        <v>4812</v>
      </c>
      <c r="I36" s="8">
        <v>221</v>
      </c>
      <c r="J36" s="5">
        <f>(Master!D155+Master!Y42)*Master!$AE$2</f>
        <v>5108</v>
      </c>
      <c r="K36" s="8">
        <v>234</v>
      </c>
      <c r="L36" s="5">
        <f>(Master!D195+Master!Y42)*Master!$AE$2</f>
        <v>5190</v>
      </c>
      <c r="M36" s="8">
        <v>221</v>
      </c>
      <c r="N36" s="7">
        <f>ROUND(ROUND(Master!D235,0)+ROUND(Master!Y42,0)*Master!$AE$2,0)</f>
        <v>4960</v>
      </c>
      <c r="O36" s="101"/>
      <c r="P36" s="69"/>
      <c r="Q36" s="55"/>
      <c r="R36" s="56"/>
      <c r="S36" s="55"/>
      <c r="T36" s="56"/>
      <c r="U36" s="55"/>
      <c r="V36" s="56"/>
      <c r="W36" s="55"/>
      <c r="X36" s="56"/>
      <c r="Y36" s="55"/>
      <c r="Z36" s="56"/>
      <c r="AA36" s="55"/>
      <c r="AB36" s="56"/>
      <c r="AC36" s="69"/>
      <c r="AD36" s="69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</row>
    <row r="37" spans="1:43" ht="15" customHeight="1">
      <c r="A37" s="101"/>
      <c r="B37" s="12" t="s">
        <v>32</v>
      </c>
      <c r="C37" s="4">
        <v>254</v>
      </c>
      <c r="D37" s="5">
        <f>(Master!D36+Master!Y43)*Master!$AE$2</f>
        <v>5479</v>
      </c>
      <c r="E37" s="9">
        <v>241</v>
      </c>
      <c r="F37" s="5">
        <f>(Master!D76+Master!Y43)*Master!$AE$2</f>
        <v>5191</v>
      </c>
      <c r="G37" s="9">
        <v>228</v>
      </c>
      <c r="H37" s="5">
        <f>(Master!D116+Master!Y43)*Master!$AE$2</f>
        <v>4961</v>
      </c>
      <c r="I37" s="9">
        <v>228</v>
      </c>
      <c r="J37" s="5">
        <f>(Master!D156+Master!Y43)*Master!$AE$2</f>
        <v>5257</v>
      </c>
      <c r="K37" s="9">
        <v>241</v>
      </c>
      <c r="L37" s="5">
        <f>(Master!D196+Master!Y43)*Master!$AE$2</f>
        <v>5339</v>
      </c>
      <c r="M37" s="9">
        <v>228</v>
      </c>
      <c r="N37" s="7">
        <f>ROUND(ROUND(Master!D236,0)+ROUND(Master!Y43,0)*Master!$AE$2,0)</f>
        <v>5109</v>
      </c>
      <c r="O37" s="101"/>
      <c r="P37" s="69"/>
      <c r="Q37" s="55"/>
      <c r="R37" s="56"/>
      <c r="S37" s="55"/>
      <c r="T37" s="56"/>
      <c r="U37" s="55"/>
      <c r="V37" s="56"/>
      <c r="W37" s="55"/>
      <c r="X37" s="56"/>
      <c r="Y37" s="55"/>
      <c r="Z37" s="56"/>
      <c r="AA37" s="55"/>
      <c r="AB37" s="56"/>
      <c r="AC37" s="69"/>
      <c r="AD37" s="69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</row>
    <row r="38" spans="1:43" ht="15" customHeight="1">
      <c r="A38" s="101"/>
      <c r="B38" s="12" t="s">
        <v>33</v>
      </c>
      <c r="C38" s="3">
        <v>261</v>
      </c>
      <c r="D38" s="5">
        <f>(Master!D37+Master!Y44)*Master!$AE$2</f>
        <v>5628</v>
      </c>
      <c r="E38" s="8">
        <v>248</v>
      </c>
      <c r="F38" s="5">
        <f>(Master!D77+Master!Y44)*Master!$AE$2</f>
        <v>5340</v>
      </c>
      <c r="G38" s="8">
        <v>235</v>
      </c>
      <c r="H38" s="5">
        <f>(Master!D117+Master!Y44)*Master!$AE$2</f>
        <v>5110</v>
      </c>
      <c r="I38" s="8">
        <v>235</v>
      </c>
      <c r="J38" s="5">
        <f>(Master!D157+Master!Y44)*Master!$AE$2</f>
        <v>5406</v>
      </c>
      <c r="K38" s="8">
        <v>248</v>
      </c>
      <c r="L38" s="5">
        <f>(Master!D197+Master!Y44)*Master!$AE$2</f>
        <v>5488</v>
      </c>
      <c r="M38" s="8">
        <v>235</v>
      </c>
      <c r="N38" s="7">
        <f>ROUND(ROUND(Master!D237,0)+ROUND(Master!Y44,0)*Master!$AE$2,0)</f>
        <v>5258</v>
      </c>
      <c r="O38" s="101"/>
      <c r="P38" s="69"/>
      <c r="Q38" s="55"/>
      <c r="R38" s="56"/>
      <c r="S38" s="55"/>
      <c r="T38" s="56"/>
      <c r="U38" s="55"/>
      <c r="V38" s="56"/>
      <c r="W38" s="55"/>
      <c r="X38" s="56"/>
      <c r="Y38" s="55"/>
      <c r="Z38" s="56"/>
      <c r="AA38" s="55"/>
      <c r="AB38" s="56"/>
      <c r="AC38" s="69"/>
      <c r="AD38" s="69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</row>
    <row r="39" spans="1:43" ht="15" customHeight="1" thickBot="1">
      <c r="A39" s="101"/>
      <c r="B39" s="13" t="s">
        <v>34</v>
      </c>
      <c r="C39" s="15">
        <v>268</v>
      </c>
      <c r="D39" s="5">
        <f>(Master!D38+Master!Y45)*Master!$AE$2</f>
        <v>5777</v>
      </c>
      <c r="E39" s="16">
        <v>255</v>
      </c>
      <c r="F39" s="5">
        <f>(Master!D78+Master!Y45)*Master!$AE$2</f>
        <v>5489</v>
      </c>
      <c r="G39" s="16">
        <v>242</v>
      </c>
      <c r="H39" s="5">
        <f>(Master!D118+Master!Y45)*Master!$AE$2</f>
        <v>5259</v>
      </c>
      <c r="I39" s="16">
        <v>242</v>
      </c>
      <c r="J39" s="5">
        <f>(Master!D158+Master!Y45)*Master!$AE$2</f>
        <v>5555</v>
      </c>
      <c r="K39" s="16">
        <v>255</v>
      </c>
      <c r="L39" s="5">
        <f>(Master!D198+Master!Y45)*Master!$AE$2</f>
        <v>5637</v>
      </c>
      <c r="M39" s="16">
        <v>242</v>
      </c>
      <c r="N39" s="7">
        <f>ROUND(ROUND(Master!D238,0)+ROUND(Master!Y45,0)*Master!$AE$2,0)</f>
        <v>5407</v>
      </c>
      <c r="O39" s="125"/>
      <c r="P39" s="69"/>
      <c r="Q39" s="55"/>
      <c r="R39" s="56"/>
      <c r="S39" s="55"/>
      <c r="T39" s="56"/>
      <c r="U39" s="55"/>
      <c r="V39" s="56"/>
      <c r="W39" s="55"/>
      <c r="X39" s="56"/>
      <c r="Y39" s="55"/>
      <c r="Z39" s="56"/>
      <c r="AA39" s="55"/>
      <c r="AB39" s="56"/>
      <c r="AC39" s="69"/>
      <c r="AD39" s="69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</row>
    <row r="40" spans="1:43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69"/>
      <c r="Q40" s="55"/>
      <c r="R40" s="56"/>
      <c r="S40" s="55"/>
      <c r="T40" s="56"/>
      <c r="U40" s="55"/>
      <c r="V40" s="56"/>
      <c r="W40" s="55"/>
      <c r="X40" s="56"/>
      <c r="Y40" s="55"/>
      <c r="Z40" s="56"/>
      <c r="AA40" s="55"/>
      <c r="AB40" s="56"/>
      <c r="AC40" s="69"/>
      <c r="AD40" s="69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</row>
    <row r="41" spans="1:43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69"/>
      <c r="Q41" s="55"/>
      <c r="R41" s="56"/>
      <c r="S41" s="55"/>
      <c r="T41" s="56"/>
      <c r="U41" s="55"/>
      <c r="V41" s="56"/>
      <c r="W41" s="55"/>
      <c r="X41" s="56"/>
      <c r="Y41" s="55"/>
      <c r="Z41" s="56"/>
      <c r="AA41" s="55"/>
      <c r="AB41" s="56"/>
      <c r="AC41" s="69"/>
      <c r="AD41" s="69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</row>
    <row r="42" spans="1:43" ht="15" customHeight="1">
      <c r="A42" s="101"/>
      <c r="B42" s="260" t="s">
        <v>43</v>
      </c>
      <c r="C42" s="261"/>
      <c r="D42" s="261"/>
      <c r="E42" s="262"/>
      <c r="F42" s="290">
        <f>(Master!AA11)*Master!$AE$2</f>
        <v>252</v>
      </c>
      <c r="G42" s="291"/>
      <c r="H42" s="101"/>
      <c r="I42" s="260" t="s">
        <v>541</v>
      </c>
      <c r="J42" s="261"/>
      <c r="K42" s="261"/>
      <c r="L42" s="262"/>
      <c r="M42" s="290">
        <f>(Master!AE11)*Master!$AE$2</f>
        <v>415</v>
      </c>
      <c r="N42" s="291"/>
      <c r="O42" s="125"/>
      <c r="P42" s="69"/>
      <c r="Q42" s="55"/>
      <c r="R42" s="56"/>
      <c r="S42" s="55"/>
      <c r="T42" s="56"/>
      <c r="U42" s="55"/>
      <c r="V42" s="56"/>
      <c r="W42" s="55"/>
      <c r="X42" s="56"/>
      <c r="Y42" s="55"/>
      <c r="Z42" s="56"/>
      <c r="AA42" s="55"/>
      <c r="AB42" s="56"/>
      <c r="AC42" s="69"/>
      <c r="AD42" s="69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</row>
    <row r="43" spans="1:43" ht="15" customHeight="1">
      <c r="A43" s="101"/>
      <c r="B43" s="263" t="s">
        <v>75</v>
      </c>
      <c r="C43" s="264"/>
      <c r="D43" s="264"/>
      <c r="E43" s="265"/>
      <c r="F43" s="275">
        <f>(Master!AB11)*Master!$AE$2</f>
        <v>145</v>
      </c>
      <c r="G43" s="276"/>
      <c r="H43" s="101"/>
      <c r="I43" s="263" t="s">
        <v>45</v>
      </c>
      <c r="J43" s="264"/>
      <c r="K43" s="264"/>
      <c r="L43" s="265"/>
      <c r="M43" s="275">
        <f>(Master!AF11)*Master!$AE$2</f>
        <v>337</v>
      </c>
      <c r="N43" s="276"/>
      <c r="O43" s="125"/>
      <c r="P43" s="69"/>
      <c r="Q43" s="55"/>
      <c r="R43" s="56"/>
      <c r="S43" s="55"/>
      <c r="T43" s="56"/>
      <c r="U43" s="55"/>
      <c r="V43" s="56"/>
      <c r="W43" s="55"/>
      <c r="X43" s="56"/>
      <c r="Y43" s="55"/>
      <c r="Z43" s="56"/>
      <c r="AA43" s="55"/>
      <c r="AB43" s="56"/>
      <c r="AC43" s="69"/>
      <c r="AD43" s="69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</row>
    <row r="44" spans="1:43" ht="15" customHeight="1" thickBot="1">
      <c r="A44" s="101"/>
      <c r="B44" s="266" t="s">
        <v>44</v>
      </c>
      <c r="C44" s="267"/>
      <c r="D44" s="267"/>
      <c r="E44" s="268"/>
      <c r="F44" s="300">
        <f>(Master!AH11)*Master!$AE$2</f>
        <v>324</v>
      </c>
      <c r="G44" s="301"/>
      <c r="H44" s="101"/>
      <c r="I44" s="272" t="s">
        <v>74</v>
      </c>
      <c r="J44" s="273"/>
      <c r="K44" s="273"/>
      <c r="L44" s="274"/>
      <c r="M44" s="277">
        <f>(Master!AI11)*Master!$AE$2</f>
        <v>277</v>
      </c>
      <c r="N44" s="278"/>
      <c r="O44" s="101"/>
      <c r="P44" s="69"/>
      <c r="Q44" s="55"/>
      <c r="R44" s="56"/>
      <c r="S44" s="55"/>
      <c r="T44" s="56"/>
      <c r="U44" s="55"/>
      <c r="V44" s="56"/>
      <c r="W44" s="55"/>
      <c r="X44" s="56"/>
      <c r="Y44" s="55"/>
      <c r="Z44" s="56"/>
      <c r="AA44" s="55"/>
      <c r="AB44" s="56"/>
      <c r="AC44" s="69"/>
      <c r="AD44" s="69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</row>
    <row r="45" spans="1:43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43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43" ht="15" customHeight="1">
      <c r="A47" s="101"/>
      <c r="B47" s="293" t="s">
        <v>76</v>
      </c>
      <c r="C47" s="294"/>
      <c r="D47" s="294"/>
      <c r="E47" s="295"/>
      <c r="F47" s="302">
        <f>(Master!AD11)*Master!$AE$2</f>
        <v>380</v>
      </c>
      <c r="G47" s="303"/>
      <c r="H47" s="101"/>
      <c r="I47" s="304" t="s">
        <v>50</v>
      </c>
      <c r="J47" s="305"/>
      <c r="K47" s="305"/>
      <c r="L47" s="305"/>
      <c r="M47" s="305"/>
      <c r="N47" s="306"/>
      <c r="O47" s="101"/>
    </row>
    <row r="48" spans="1:43" ht="15" customHeight="1">
      <c r="A48" s="101"/>
      <c r="B48" s="296" t="s">
        <v>551</v>
      </c>
      <c r="C48" s="297"/>
      <c r="D48" s="297"/>
      <c r="E48" s="298"/>
      <c r="F48" s="316">
        <f>(Master!AJ11)*Master!$AE$2</f>
        <v>527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(Master!AK11)*Master!$AE$2</f>
        <v>939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HieL5mXcVDpk58cpWMcJemuzlYzV7f4DKqp0PRPM1if2sxnUMb7wXXtTpMfsaqt0EWVqbifcLBGKQlyBCclgzw==" saltValue="3RwbPUC9IkFuGlQ1HPMNsg==" spinCount="100000" sheet="1" objects="1" scenarios="1"/>
  <mergeCells count="40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  <mergeCell ref="AP4:AQ4"/>
    <mergeCell ref="AF4:AG4"/>
    <mergeCell ref="AH4:AI4"/>
    <mergeCell ref="AJ4:AK4"/>
    <mergeCell ref="AL4:AM4"/>
    <mergeCell ref="AN4:AO4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C064ADC-7AC2-4EED-89B8-C8962442E241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B5BE252C-3EB6-4C20-8F1B-DC6CFA0F91E6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196DC650-FF68-493F-8584-382A79196000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5BCF77D5-3DC6-4263-9D32-772210FA0E14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V68"/>
  <sheetViews>
    <sheetView zoomScaleNormal="100" workbookViewId="0">
      <selection activeCell="M42" sqref="M42:N42"/>
    </sheetView>
  </sheetViews>
  <sheetFormatPr defaultColWidth="0" defaultRowHeight="13.2" zeroHeight="1"/>
  <cols>
    <col min="1" max="1" width="1.4414062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47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55</v>
      </c>
      <c r="D6" s="5">
        <f>(Master!E5+Master!Y47)*Master!$AE$2</f>
        <v>1049</v>
      </c>
      <c r="E6" s="8">
        <v>38</v>
      </c>
      <c r="F6" s="5">
        <f>(Master!E45+Master!Y47)*Master!$AE$2</f>
        <v>678</v>
      </c>
      <c r="G6" s="8">
        <v>21</v>
      </c>
      <c r="H6" s="5">
        <f>(Master!E85+Master!Y47)*Master!$AE$2</f>
        <v>390</v>
      </c>
      <c r="I6" s="8">
        <v>21</v>
      </c>
      <c r="J6" s="5">
        <f>(Master!E125+Master!Y47)*Master!$AE$2</f>
        <v>742</v>
      </c>
      <c r="K6" s="8">
        <v>38</v>
      </c>
      <c r="L6" s="5">
        <f>(Master!E165+Master!Y47)*Master!$AE$2</f>
        <v>854</v>
      </c>
      <c r="M6" s="8">
        <v>21</v>
      </c>
      <c r="N6" s="7">
        <f>(Master!E205+Master!Y47)*Master!$AE$2</f>
        <v>566</v>
      </c>
      <c r="O6" s="101"/>
    </row>
    <row r="7" spans="1:15" ht="15" customHeight="1">
      <c r="A7" s="101"/>
      <c r="B7" s="12" t="s">
        <v>2</v>
      </c>
      <c r="C7" s="9">
        <v>66</v>
      </c>
      <c r="D7" s="5">
        <f>(Master!E6+Master!Y48)*Master!$AE$2</f>
        <v>1215</v>
      </c>
      <c r="E7" s="9">
        <v>49</v>
      </c>
      <c r="F7" s="5">
        <f>(Master!E46+Master!Y48)*Master!$AE$2</f>
        <v>844</v>
      </c>
      <c r="G7" s="9">
        <v>32</v>
      </c>
      <c r="H7" s="5">
        <f>(Master!E86+Master!Y48)*Master!$AE$2</f>
        <v>556</v>
      </c>
      <c r="I7" s="9">
        <v>32</v>
      </c>
      <c r="J7" s="5">
        <f>(Master!E126+Master!Y48)*Master!$AE$2</f>
        <v>908</v>
      </c>
      <c r="K7" s="9">
        <v>49</v>
      </c>
      <c r="L7" s="5">
        <f>(Master!E166+Master!Y48)*Master!$AE$2</f>
        <v>1020</v>
      </c>
      <c r="M7" s="9">
        <v>32</v>
      </c>
      <c r="N7" s="7">
        <f>(Master!E206+Master!Y48)*Master!$AE$2</f>
        <v>732</v>
      </c>
      <c r="O7" s="101"/>
    </row>
    <row r="8" spans="1:15" ht="15" customHeight="1">
      <c r="A8" s="101"/>
      <c r="B8" s="12" t="s">
        <v>3</v>
      </c>
      <c r="C8" s="8">
        <v>77</v>
      </c>
      <c r="D8" s="5">
        <f>(Master!E7+Master!Y49)*Master!$AE$2</f>
        <v>1382</v>
      </c>
      <c r="E8" s="8">
        <v>60</v>
      </c>
      <c r="F8" s="5">
        <f>(Master!E47+Master!Y49)*Master!$AE$2</f>
        <v>1011</v>
      </c>
      <c r="G8" s="8">
        <v>43</v>
      </c>
      <c r="H8" s="5">
        <f>(Master!E87+Master!Y49)*Master!$AE$2</f>
        <v>723</v>
      </c>
      <c r="I8" s="8">
        <v>43</v>
      </c>
      <c r="J8" s="5">
        <f>(Master!E127+Master!Y49)*Master!$AE$2</f>
        <v>1075</v>
      </c>
      <c r="K8" s="8">
        <v>60</v>
      </c>
      <c r="L8" s="5">
        <f>(Master!E167+Master!Y49)*Master!$AE$2</f>
        <v>1187</v>
      </c>
      <c r="M8" s="8">
        <v>43</v>
      </c>
      <c r="N8" s="7">
        <f>(Master!E207+Master!Y49)*Master!$AE$2</f>
        <v>899</v>
      </c>
      <c r="O8" s="101"/>
    </row>
    <row r="9" spans="1:15" ht="15" customHeight="1">
      <c r="A9" s="101"/>
      <c r="B9" s="12" t="s">
        <v>4</v>
      </c>
      <c r="C9" s="9">
        <v>88</v>
      </c>
      <c r="D9" s="5">
        <f>(Master!E8+Master!Y50)*Master!$AE$2</f>
        <v>1549</v>
      </c>
      <c r="E9" s="9">
        <v>71</v>
      </c>
      <c r="F9" s="5">
        <f>(Master!E48+Master!Y50)*Master!$AE$2</f>
        <v>1178</v>
      </c>
      <c r="G9" s="9">
        <v>54</v>
      </c>
      <c r="H9" s="5">
        <f>(Master!E88+Master!Y50)*Master!$AE$2</f>
        <v>890</v>
      </c>
      <c r="I9" s="9">
        <v>54</v>
      </c>
      <c r="J9" s="5">
        <f>(Master!E128+Master!Y50)*Master!$AE$2</f>
        <v>1242</v>
      </c>
      <c r="K9" s="9">
        <v>71</v>
      </c>
      <c r="L9" s="5">
        <f>(Master!E168+Master!Y50)*Master!$AE$2</f>
        <v>1354</v>
      </c>
      <c r="M9" s="9">
        <v>54</v>
      </c>
      <c r="N9" s="7">
        <f>(Master!E208+Master!Y50)*Master!$AE$2</f>
        <v>1066</v>
      </c>
      <c r="O9" s="101"/>
    </row>
    <row r="10" spans="1:15" ht="15" customHeight="1">
      <c r="A10" s="101"/>
      <c r="B10" s="12" t="s">
        <v>5</v>
      </c>
      <c r="C10" s="8">
        <v>98</v>
      </c>
      <c r="D10" s="5">
        <f>(Master!E9+Master!Y51)*Master!$AE$2</f>
        <v>1716</v>
      </c>
      <c r="E10" s="8">
        <v>81</v>
      </c>
      <c r="F10" s="5">
        <f>(Master!E49+Master!Y51)*Master!$AE$2</f>
        <v>1345</v>
      </c>
      <c r="G10" s="8">
        <v>64</v>
      </c>
      <c r="H10" s="5">
        <f>(Master!E89+Master!Y51)*Master!$AE$2</f>
        <v>1057</v>
      </c>
      <c r="I10" s="8">
        <v>64</v>
      </c>
      <c r="J10" s="5">
        <f>(Master!E129+Master!Y51)*Master!$AE$2</f>
        <v>1409</v>
      </c>
      <c r="K10" s="8">
        <v>81</v>
      </c>
      <c r="L10" s="5">
        <f>(Master!E169+Master!Y51)*Master!$AE$2</f>
        <v>1521</v>
      </c>
      <c r="M10" s="8">
        <v>64</v>
      </c>
      <c r="N10" s="7">
        <f>(Master!E209+Master!Y51)*Master!$AE$2</f>
        <v>1233</v>
      </c>
      <c r="O10" s="101"/>
    </row>
    <row r="11" spans="1:15" ht="15" customHeight="1">
      <c r="A11" s="101"/>
      <c r="B11" s="12" t="s">
        <v>6</v>
      </c>
      <c r="C11" s="9">
        <v>109</v>
      </c>
      <c r="D11" s="5">
        <f>(Master!E10+Master!Y52)*Master!$AE$2</f>
        <v>1883</v>
      </c>
      <c r="E11" s="9">
        <v>92</v>
      </c>
      <c r="F11" s="5">
        <f>(Master!E50+Master!Y52)*Master!$AE$2</f>
        <v>1512</v>
      </c>
      <c r="G11" s="9">
        <v>75</v>
      </c>
      <c r="H11" s="5">
        <f>(Master!E90+Master!Y52)*Master!$AE$2</f>
        <v>1224</v>
      </c>
      <c r="I11" s="9">
        <v>75</v>
      </c>
      <c r="J11" s="5">
        <f>(Master!E130+Master!Y52)*Master!$AE$2</f>
        <v>1576</v>
      </c>
      <c r="K11" s="9">
        <v>92</v>
      </c>
      <c r="L11" s="5">
        <f>(Master!E170+Master!Y52)*Master!$AE$2</f>
        <v>1688</v>
      </c>
      <c r="M11" s="9">
        <v>75</v>
      </c>
      <c r="N11" s="7">
        <f>(Master!E210+Master!Y52)*Master!$AE$2</f>
        <v>1400</v>
      </c>
      <c r="O11" s="101"/>
    </row>
    <row r="12" spans="1:15" ht="15" customHeight="1">
      <c r="A12" s="101"/>
      <c r="B12" s="12" t="s">
        <v>7</v>
      </c>
      <c r="C12" s="8">
        <v>120</v>
      </c>
      <c r="D12" s="5">
        <f>(Master!E11+Master!Y53)*Master!$AE$2</f>
        <v>2049</v>
      </c>
      <c r="E12" s="8">
        <v>103</v>
      </c>
      <c r="F12" s="5">
        <f>(Master!E51+Master!Y53)*Master!$AE$2</f>
        <v>1678</v>
      </c>
      <c r="G12" s="8">
        <v>86</v>
      </c>
      <c r="H12" s="5">
        <f>(Master!E91+Master!Y53)*Master!$AE$2</f>
        <v>1390</v>
      </c>
      <c r="I12" s="8">
        <v>86</v>
      </c>
      <c r="J12" s="5">
        <f>(Master!E131+Master!Y53)*Master!$AE$2</f>
        <v>1742</v>
      </c>
      <c r="K12" s="8">
        <v>103</v>
      </c>
      <c r="L12" s="5">
        <f>(Master!E171+Master!Y53)*Master!$AE$2</f>
        <v>1854</v>
      </c>
      <c r="M12" s="8">
        <v>86</v>
      </c>
      <c r="N12" s="7">
        <f>(Master!E211+Master!Y53)*Master!$AE$2</f>
        <v>1566</v>
      </c>
      <c r="O12" s="101"/>
    </row>
    <row r="13" spans="1:15" ht="15" customHeight="1">
      <c r="A13" s="101"/>
      <c r="B13" s="12" t="s">
        <v>8</v>
      </c>
      <c r="C13" s="9">
        <v>131</v>
      </c>
      <c r="D13" s="5">
        <f>(Master!E12+Master!Y54)*Master!$AE$2</f>
        <v>2216</v>
      </c>
      <c r="E13" s="9">
        <v>114</v>
      </c>
      <c r="F13" s="5">
        <f>(Master!E52+Master!Y54)*Master!$AE$2</f>
        <v>1845</v>
      </c>
      <c r="G13" s="9">
        <v>96</v>
      </c>
      <c r="H13" s="5">
        <f>(Master!E92+Master!Y54)*Master!$AE$2</f>
        <v>1557</v>
      </c>
      <c r="I13" s="9">
        <v>96</v>
      </c>
      <c r="J13" s="5">
        <f>(Master!E132+Master!Y54)*Master!$AE$2</f>
        <v>1909</v>
      </c>
      <c r="K13" s="9">
        <v>114</v>
      </c>
      <c r="L13" s="5">
        <f>(Master!E172+Master!Y54)*Master!$AE$2</f>
        <v>2021</v>
      </c>
      <c r="M13" s="9">
        <v>96</v>
      </c>
      <c r="N13" s="7">
        <f>(Master!E212+Master!Y54)*Master!$AE$2</f>
        <v>1733</v>
      </c>
      <c r="O13" s="101"/>
    </row>
    <row r="14" spans="1:15" ht="15" customHeight="1">
      <c r="A14" s="101"/>
      <c r="B14" s="12" t="s">
        <v>9</v>
      </c>
      <c r="C14" s="8">
        <v>141</v>
      </c>
      <c r="D14" s="5">
        <f>(Master!E13+Master!Y55)*Master!$AE$2</f>
        <v>2383</v>
      </c>
      <c r="E14" s="8">
        <v>124</v>
      </c>
      <c r="F14" s="5">
        <f>(Master!E53+Master!Y55)*Master!$AE$2</f>
        <v>2012</v>
      </c>
      <c r="G14" s="8">
        <v>107</v>
      </c>
      <c r="H14" s="5">
        <f>(Master!E93+Master!Y55)*Master!$AE$2</f>
        <v>1724</v>
      </c>
      <c r="I14" s="8">
        <v>107</v>
      </c>
      <c r="J14" s="5">
        <f>(Master!E133+Master!Y55)*Master!$AE$2</f>
        <v>2076</v>
      </c>
      <c r="K14" s="8">
        <v>124</v>
      </c>
      <c r="L14" s="5">
        <f>(Master!E173+Master!Y55)*Master!$AE$2</f>
        <v>2188</v>
      </c>
      <c r="M14" s="8">
        <v>107</v>
      </c>
      <c r="N14" s="7">
        <f>(Master!E213+Master!Y55)*Master!$AE$2</f>
        <v>1900</v>
      </c>
      <c r="O14" s="101"/>
    </row>
    <row r="15" spans="1:15" ht="15" customHeight="1">
      <c r="A15" s="101"/>
      <c r="B15" s="12" t="s">
        <v>10</v>
      </c>
      <c r="C15" s="9">
        <v>152</v>
      </c>
      <c r="D15" s="5">
        <f>(Master!E14+Master!Y56)*Master!$AE$2</f>
        <v>2550</v>
      </c>
      <c r="E15" s="9">
        <v>135</v>
      </c>
      <c r="F15" s="5">
        <f>(Master!E54+Master!Y56)*Master!$AE$2</f>
        <v>2179</v>
      </c>
      <c r="G15" s="9">
        <v>118</v>
      </c>
      <c r="H15" s="5">
        <f>(Master!E94+Master!Y56)*Master!$AE$2</f>
        <v>1891</v>
      </c>
      <c r="I15" s="9">
        <v>118</v>
      </c>
      <c r="J15" s="5">
        <f>(Master!E134+Master!Y56)*Master!$AE$2</f>
        <v>2243</v>
      </c>
      <c r="K15" s="9">
        <v>135</v>
      </c>
      <c r="L15" s="5">
        <f>(Master!E174+Master!Y56)*Master!$AE$2</f>
        <v>2355</v>
      </c>
      <c r="M15" s="9">
        <v>118</v>
      </c>
      <c r="N15" s="7">
        <f>(Master!E214+Master!Y56)*Master!$AE$2</f>
        <v>2067</v>
      </c>
      <c r="O15" s="101"/>
    </row>
    <row r="16" spans="1:15" ht="15" customHeight="1">
      <c r="A16" s="101"/>
      <c r="B16" s="12" t="s">
        <v>11</v>
      </c>
      <c r="C16" s="8">
        <v>162</v>
      </c>
      <c r="D16" s="5">
        <f>(Master!E15+Master!Y57)*Master!$AE$2</f>
        <v>2717</v>
      </c>
      <c r="E16" s="8">
        <v>145</v>
      </c>
      <c r="F16" s="5">
        <f>(Master!E55+Master!Y57)*Master!$AE$2</f>
        <v>2346</v>
      </c>
      <c r="G16" s="8">
        <v>128</v>
      </c>
      <c r="H16" s="5">
        <f>(Master!E95+Master!Y57)*Master!$AE$2</f>
        <v>2058</v>
      </c>
      <c r="I16" s="8">
        <v>128</v>
      </c>
      <c r="J16" s="5">
        <f>(Master!E135+Master!Y57)*Master!$AE$2</f>
        <v>2410</v>
      </c>
      <c r="K16" s="8">
        <v>145</v>
      </c>
      <c r="L16" s="5">
        <f>(Master!E175+Master!Y57)*Master!$AE$2</f>
        <v>2522</v>
      </c>
      <c r="M16" s="8">
        <v>128</v>
      </c>
      <c r="N16" s="7">
        <f>(Master!E215+Master!Y57)*Master!$AE$2</f>
        <v>2234</v>
      </c>
      <c r="O16" s="101"/>
    </row>
    <row r="17" spans="1:15" ht="15" customHeight="1">
      <c r="A17" s="101"/>
      <c r="B17" s="12" t="s">
        <v>12</v>
      </c>
      <c r="C17" s="9">
        <v>173</v>
      </c>
      <c r="D17" s="5">
        <f>(Master!E16+Master!Y58)*Master!$AE$2</f>
        <v>2883</v>
      </c>
      <c r="E17" s="9">
        <v>156</v>
      </c>
      <c r="F17" s="5">
        <f>(Master!E56+Master!Y58)*Master!$AE$2</f>
        <v>2512</v>
      </c>
      <c r="G17" s="9">
        <v>139</v>
      </c>
      <c r="H17" s="5">
        <f>(Master!E96+Master!Y58)*Master!$AE$2</f>
        <v>2224</v>
      </c>
      <c r="I17" s="9">
        <v>139</v>
      </c>
      <c r="J17" s="5">
        <f>(Master!E136+Master!Y58)*Master!$AE$2</f>
        <v>2576</v>
      </c>
      <c r="K17" s="9">
        <v>156</v>
      </c>
      <c r="L17" s="5">
        <f>(Master!E176+Master!Y58)*Master!$AE$2</f>
        <v>2688</v>
      </c>
      <c r="M17" s="9">
        <v>139</v>
      </c>
      <c r="N17" s="7">
        <f>(Master!E216+Master!Y58)*Master!$AE$2</f>
        <v>2400</v>
      </c>
      <c r="O17" s="101"/>
    </row>
    <row r="18" spans="1:15" ht="15" customHeight="1">
      <c r="A18" s="101"/>
      <c r="B18" s="12" t="s">
        <v>13</v>
      </c>
      <c r="C18" s="8">
        <v>184</v>
      </c>
      <c r="D18" s="5">
        <f>(Master!E17+Master!Y59)*Master!$AE$2</f>
        <v>3050</v>
      </c>
      <c r="E18" s="8">
        <v>167</v>
      </c>
      <c r="F18" s="5">
        <f>(Master!E57+Master!Y59)*Master!$AE$2</f>
        <v>2679</v>
      </c>
      <c r="G18" s="8">
        <v>150</v>
      </c>
      <c r="H18" s="5">
        <f>(Master!E97+Master!Y59)*Master!$AE$2</f>
        <v>2391</v>
      </c>
      <c r="I18" s="8">
        <v>150</v>
      </c>
      <c r="J18" s="5">
        <f>(Master!E137+Master!Y59)*Master!$AE$2</f>
        <v>2743</v>
      </c>
      <c r="K18" s="8">
        <v>167</v>
      </c>
      <c r="L18" s="5">
        <f>(Master!E177+Master!Y59)*Master!$AE$2</f>
        <v>2855</v>
      </c>
      <c r="M18" s="8">
        <v>150</v>
      </c>
      <c r="N18" s="7">
        <f>(Master!E217+Master!Y59)*Master!$AE$2</f>
        <v>2567</v>
      </c>
      <c r="O18" s="101"/>
    </row>
    <row r="19" spans="1:15" ht="15" customHeight="1">
      <c r="A19" s="101"/>
      <c r="B19" s="12" t="s">
        <v>14</v>
      </c>
      <c r="C19" s="9">
        <v>195</v>
      </c>
      <c r="D19" s="5">
        <f>(Master!E18+Master!Y60)*Master!$AE$2</f>
        <v>3217</v>
      </c>
      <c r="E19" s="9">
        <v>178</v>
      </c>
      <c r="F19" s="5">
        <f>(Master!E58+Master!Y60)*Master!$AE$2</f>
        <v>2846</v>
      </c>
      <c r="G19" s="9">
        <v>161</v>
      </c>
      <c r="H19" s="5">
        <f>(Master!E98+Master!Y60)*Master!$AE$2</f>
        <v>2558</v>
      </c>
      <c r="I19" s="9">
        <v>161</v>
      </c>
      <c r="J19" s="5">
        <f>(Master!E138+Master!Y60)*Master!$AE$2</f>
        <v>2910</v>
      </c>
      <c r="K19" s="9">
        <v>178</v>
      </c>
      <c r="L19" s="5">
        <f>(Master!E178+Master!Y60)*Master!$AE$2</f>
        <v>3022</v>
      </c>
      <c r="M19" s="9">
        <v>161</v>
      </c>
      <c r="N19" s="7">
        <f>(Master!E218+Master!Y60)*Master!$AE$2</f>
        <v>2734</v>
      </c>
      <c r="O19" s="101"/>
    </row>
    <row r="20" spans="1:15" ht="15" customHeight="1">
      <c r="A20" s="101"/>
      <c r="B20" s="12" t="s">
        <v>15</v>
      </c>
      <c r="C20" s="8">
        <v>205</v>
      </c>
      <c r="D20" s="5">
        <f>(Master!E19+Master!Y61)*Master!$AE$2</f>
        <v>3384</v>
      </c>
      <c r="E20" s="8">
        <v>188</v>
      </c>
      <c r="F20" s="5">
        <f>(Master!E59+Master!Y61)*Master!$AE$2</f>
        <v>3013</v>
      </c>
      <c r="G20" s="8">
        <v>171</v>
      </c>
      <c r="H20" s="5">
        <f>(Master!E99+Master!Y61)*Master!$AE$2</f>
        <v>2725</v>
      </c>
      <c r="I20" s="8">
        <v>171</v>
      </c>
      <c r="J20" s="5">
        <f>(Master!E139+Master!Y61)*Master!$AE$2</f>
        <v>3077</v>
      </c>
      <c r="K20" s="8">
        <v>188</v>
      </c>
      <c r="L20" s="5">
        <f>(Master!E179+Master!Y61)*Master!$AE$2</f>
        <v>3189</v>
      </c>
      <c r="M20" s="8">
        <v>171</v>
      </c>
      <c r="N20" s="7">
        <f>(Master!E219+Master!Y61)*Master!$AE$2</f>
        <v>2901</v>
      </c>
      <c r="O20" s="101"/>
    </row>
    <row r="21" spans="1:15" ht="15" customHeight="1">
      <c r="A21" s="101"/>
      <c r="B21" s="12" t="s">
        <v>16</v>
      </c>
      <c r="C21" s="9">
        <v>216</v>
      </c>
      <c r="D21" s="5">
        <f>(Master!E20+Master!Y62)*Master!$AE$2</f>
        <v>3551</v>
      </c>
      <c r="E21" s="9">
        <v>199</v>
      </c>
      <c r="F21" s="5">
        <f>(Master!E60+Master!Y62)*Master!$AE$2</f>
        <v>3180</v>
      </c>
      <c r="G21" s="9">
        <v>182</v>
      </c>
      <c r="H21" s="5">
        <f>(Master!E100+Master!Y62)*Master!$AE$2</f>
        <v>2892</v>
      </c>
      <c r="I21" s="9">
        <v>182</v>
      </c>
      <c r="J21" s="5">
        <f>(Master!E140+Master!Y62)*Master!$AE$2</f>
        <v>3244</v>
      </c>
      <c r="K21" s="9">
        <v>199</v>
      </c>
      <c r="L21" s="5">
        <f>(Master!E180+Master!Y62)*Master!$AE$2</f>
        <v>3356</v>
      </c>
      <c r="M21" s="9">
        <v>182</v>
      </c>
      <c r="N21" s="7">
        <f>(Master!E220+Master!Y62)*Master!$AE$2</f>
        <v>3068</v>
      </c>
      <c r="O21" s="101"/>
    </row>
    <row r="22" spans="1:15" ht="15" customHeight="1">
      <c r="A22" s="101"/>
      <c r="B22" s="12" t="s">
        <v>17</v>
      </c>
      <c r="C22" s="8">
        <v>227</v>
      </c>
      <c r="D22" s="5">
        <f>(Master!E21+Master!Y63)*Master!$AE$2</f>
        <v>3717</v>
      </c>
      <c r="E22" s="8">
        <v>210</v>
      </c>
      <c r="F22" s="5">
        <f>(Master!E61+Master!Y63)*Master!$AE$2</f>
        <v>3346</v>
      </c>
      <c r="G22" s="8">
        <v>193</v>
      </c>
      <c r="H22" s="5">
        <f>(Master!E101+Master!Y63)*Master!$AE$2</f>
        <v>3058</v>
      </c>
      <c r="I22" s="8">
        <v>193</v>
      </c>
      <c r="J22" s="5">
        <f>(Master!E141+Master!Y63)*Master!$AE$2</f>
        <v>3410</v>
      </c>
      <c r="K22" s="8">
        <v>210</v>
      </c>
      <c r="L22" s="5">
        <f>(Master!E181+Master!Y63)*Master!$AE$2</f>
        <v>3522</v>
      </c>
      <c r="M22" s="8">
        <v>193</v>
      </c>
      <c r="N22" s="7">
        <f>(Master!E221+Master!Y63)*Master!$AE$2</f>
        <v>3234</v>
      </c>
      <c r="O22" s="101"/>
    </row>
    <row r="23" spans="1:15" ht="15" customHeight="1">
      <c r="A23" s="101"/>
      <c r="B23" s="12" t="s">
        <v>18</v>
      </c>
      <c r="C23" s="9">
        <v>238</v>
      </c>
      <c r="D23" s="5">
        <f>(Master!E22+Master!Y64)*Master!$AE$2</f>
        <v>3884</v>
      </c>
      <c r="E23" s="9">
        <v>221</v>
      </c>
      <c r="F23" s="5">
        <f>(Master!E62+Master!Y64)*Master!$AE$2</f>
        <v>3513</v>
      </c>
      <c r="G23" s="9">
        <v>203</v>
      </c>
      <c r="H23" s="5">
        <f>(Master!E102+Master!Y64)*Master!$AE$2</f>
        <v>3225</v>
      </c>
      <c r="I23" s="9">
        <v>203</v>
      </c>
      <c r="J23" s="5">
        <f>(Master!E142+Master!Y64)*Master!$AE$2</f>
        <v>3577</v>
      </c>
      <c r="K23" s="9">
        <v>221</v>
      </c>
      <c r="L23" s="5">
        <f>(Master!E182+Master!Y64)*Master!$AE$2</f>
        <v>3689</v>
      </c>
      <c r="M23" s="9">
        <v>203</v>
      </c>
      <c r="N23" s="7">
        <f>(Master!E222+Master!Y64)*Master!$AE$2</f>
        <v>3401</v>
      </c>
      <c r="O23" s="101"/>
    </row>
    <row r="24" spans="1:15" ht="15" customHeight="1">
      <c r="A24" s="101"/>
      <c r="B24" s="12" t="s">
        <v>19</v>
      </c>
      <c r="C24" s="8">
        <v>248</v>
      </c>
      <c r="D24" s="5">
        <f>(Master!E23+Master!Y65)*Master!$AE$2</f>
        <v>4051</v>
      </c>
      <c r="E24" s="8">
        <v>231</v>
      </c>
      <c r="F24" s="5">
        <f>(Master!E63+Master!Y65)*Master!$AE$2</f>
        <v>3680</v>
      </c>
      <c r="G24" s="8">
        <v>214</v>
      </c>
      <c r="H24" s="5">
        <f>(Master!E103+Master!Y65)*Master!$AE$2</f>
        <v>3392</v>
      </c>
      <c r="I24" s="8">
        <v>214</v>
      </c>
      <c r="J24" s="5">
        <f>(Master!E143+Master!Y65)*Master!$AE$2</f>
        <v>3744</v>
      </c>
      <c r="K24" s="8">
        <v>231</v>
      </c>
      <c r="L24" s="5">
        <f>(Master!E183+Master!Y65)*Master!$AE$2</f>
        <v>3856</v>
      </c>
      <c r="M24" s="8">
        <v>214</v>
      </c>
      <c r="N24" s="7">
        <f>(Master!E223+Master!Y65)*Master!$AE$2</f>
        <v>3568</v>
      </c>
      <c r="O24" s="101"/>
    </row>
    <row r="25" spans="1:15" ht="15" customHeight="1">
      <c r="A25" s="101"/>
      <c r="B25" s="12" t="s">
        <v>20</v>
      </c>
      <c r="C25" s="9">
        <v>259</v>
      </c>
      <c r="D25" s="5">
        <f>(Master!E24+Master!Y66)*Master!$AE$2</f>
        <v>4218</v>
      </c>
      <c r="E25" s="9">
        <v>242</v>
      </c>
      <c r="F25" s="5">
        <f>(Master!E64+Master!Y66)*Master!$AE$2</f>
        <v>3847</v>
      </c>
      <c r="G25" s="9">
        <v>225</v>
      </c>
      <c r="H25" s="5">
        <f>(Master!E104+Master!Y66)*Master!$AE$2</f>
        <v>3559</v>
      </c>
      <c r="I25" s="9">
        <v>225</v>
      </c>
      <c r="J25" s="5">
        <f>(Master!E144+Master!Y66)*Master!$AE$2</f>
        <v>3911</v>
      </c>
      <c r="K25" s="9">
        <v>242</v>
      </c>
      <c r="L25" s="5">
        <f>(Master!E184+Master!Y66)*Master!$AE$2</f>
        <v>4023</v>
      </c>
      <c r="M25" s="9">
        <v>225</v>
      </c>
      <c r="N25" s="7">
        <f>(Master!E224+Master!Y66)*Master!$AE$2</f>
        <v>3735</v>
      </c>
      <c r="O25" s="101"/>
    </row>
    <row r="26" spans="1:15" ht="15" customHeight="1">
      <c r="A26" s="101"/>
      <c r="B26" s="12" t="s">
        <v>21</v>
      </c>
      <c r="C26" s="8">
        <v>269</v>
      </c>
      <c r="D26" s="5">
        <f>(Master!E25+Master!Y67)*Master!$AE$2</f>
        <v>4385</v>
      </c>
      <c r="E26" s="8">
        <v>252</v>
      </c>
      <c r="F26" s="5">
        <f>(Master!E65+Master!Y67)*Master!$AE$2</f>
        <v>4014</v>
      </c>
      <c r="G26" s="8">
        <v>235</v>
      </c>
      <c r="H26" s="5">
        <f>(Master!E105+Master!Y67)*Master!$AE$2</f>
        <v>3726</v>
      </c>
      <c r="I26" s="8">
        <v>235</v>
      </c>
      <c r="J26" s="5">
        <f>(Master!E145+Master!Y67)*Master!$AE$2</f>
        <v>4078</v>
      </c>
      <c r="K26" s="8">
        <v>252</v>
      </c>
      <c r="L26" s="5">
        <f>(Master!E185+Master!Y67)*Master!$AE$2</f>
        <v>4190</v>
      </c>
      <c r="M26" s="8">
        <v>235</v>
      </c>
      <c r="N26" s="7">
        <f>(Master!E225+Master!Y67)*Master!$AE$2</f>
        <v>3902</v>
      </c>
      <c r="O26" s="101"/>
    </row>
    <row r="27" spans="1:15" ht="15" customHeight="1">
      <c r="A27" s="101"/>
      <c r="B27" s="12" t="s">
        <v>22</v>
      </c>
      <c r="C27" s="9">
        <v>280</v>
      </c>
      <c r="D27" s="5">
        <f>(Master!E26+Master!Y68)*Master!$AE$2</f>
        <v>4551</v>
      </c>
      <c r="E27" s="9">
        <v>263</v>
      </c>
      <c r="F27" s="5">
        <f>(Master!E66+Master!Y68)*Master!$AE$2</f>
        <v>4180</v>
      </c>
      <c r="G27" s="9">
        <v>246</v>
      </c>
      <c r="H27" s="5">
        <f>(Master!E106+Master!Y68)*Master!$AE$2</f>
        <v>3892</v>
      </c>
      <c r="I27" s="9">
        <v>246</v>
      </c>
      <c r="J27" s="5">
        <f>(Master!E146+Master!Y68)*Master!$AE$2</f>
        <v>4244</v>
      </c>
      <c r="K27" s="9">
        <v>263</v>
      </c>
      <c r="L27" s="5">
        <f>(Master!E186+Master!Y68)*Master!$AE$2</f>
        <v>4356</v>
      </c>
      <c r="M27" s="9">
        <v>246</v>
      </c>
      <c r="N27" s="7">
        <f>(Master!E226+Master!Y68)*Master!$AE$2</f>
        <v>4068</v>
      </c>
      <c r="O27" s="101"/>
    </row>
    <row r="28" spans="1:15" ht="15" customHeight="1">
      <c r="A28" s="101"/>
      <c r="B28" s="12" t="s">
        <v>23</v>
      </c>
      <c r="C28" s="8">
        <v>291</v>
      </c>
      <c r="D28" s="5">
        <f>(Master!E27+Master!Y69)*Master!$AE$2</f>
        <v>4718</v>
      </c>
      <c r="E28" s="8">
        <v>274</v>
      </c>
      <c r="F28" s="5">
        <f>(Master!E67+Master!Y69)*Master!$AE$2</f>
        <v>4347</v>
      </c>
      <c r="G28" s="8">
        <v>257</v>
      </c>
      <c r="H28" s="5">
        <f>(Master!E107+Master!Y69)*Master!$AE$2</f>
        <v>4059</v>
      </c>
      <c r="I28" s="8">
        <v>257</v>
      </c>
      <c r="J28" s="5">
        <f>(Master!E147+Master!Y69)*Master!$AE$2</f>
        <v>4411</v>
      </c>
      <c r="K28" s="8">
        <v>274</v>
      </c>
      <c r="L28" s="5">
        <f>(Master!E187+Master!Y69)*Master!$AE$2</f>
        <v>4523</v>
      </c>
      <c r="M28" s="8">
        <v>257</v>
      </c>
      <c r="N28" s="7">
        <f>(Master!E227+Master!Y69)*Master!$AE$2</f>
        <v>4235</v>
      </c>
      <c r="O28" s="101"/>
    </row>
    <row r="29" spans="1:15" ht="15" customHeight="1">
      <c r="A29" s="101"/>
      <c r="B29" s="12" t="s">
        <v>24</v>
      </c>
      <c r="C29" s="9">
        <v>302</v>
      </c>
      <c r="D29" s="5">
        <f>(Master!E28+Master!Y70)*Master!$AE$2</f>
        <v>4885</v>
      </c>
      <c r="E29" s="9">
        <v>285</v>
      </c>
      <c r="F29" s="5">
        <f>(Master!E68+Master!Y70)*Master!$AE$2</f>
        <v>4514</v>
      </c>
      <c r="G29" s="9">
        <v>268</v>
      </c>
      <c r="H29" s="5">
        <f>(Master!E108+Master!Y70)*Master!$AE$2</f>
        <v>4226</v>
      </c>
      <c r="I29" s="9">
        <v>268</v>
      </c>
      <c r="J29" s="5">
        <f>(Master!E148+Master!Y70)*Master!$AE$2</f>
        <v>4578</v>
      </c>
      <c r="K29" s="9">
        <v>285</v>
      </c>
      <c r="L29" s="5">
        <f>(Master!E188+Master!Y70)*Master!$AE$2</f>
        <v>4690</v>
      </c>
      <c r="M29" s="9">
        <v>268</v>
      </c>
      <c r="N29" s="7">
        <f>(Master!E228+Master!Y70)*Master!$AE$2</f>
        <v>4402</v>
      </c>
      <c r="O29" s="101"/>
    </row>
    <row r="30" spans="1:15" ht="15" customHeight="1">
      <c r="A30" s="101"/>
      <c r="B30" s="12" t="s">
        <v>25</v>
      </c>
      <c r="C30" s="3">
        <v>312</v>
      </c>
      <c r="D30" s="5">
        <f>(Master!E29+Master!Y71)*Master!$AE$2</f>
        <v>5052</v>
      </c>
      <c r="E30" s="8">
        <v>295</v>
      </c>
      <c r="F30" s="5">
        <f>(Master!E69+Master!Y71)*Master!$AE$2</f>
        <v>4681</v>
      </c>
      <c r="G30" s="8">
        <v>278</v>
      </c>
      <c r="H30" s="5">
        <f>(Master!E109+Master!Y71)*Master!$AE$2</f>
        <v>4393</v>
      </c>
      <c r="I30" s="8">
        <v>278</v>
      </c>
      <c r="J30" s="5">
        <f>(Master!E149+Master!Y71)*Master!$AE$2</f>
        <v>4745</v>
      </c>
      <c r="K30" s="8">
        <v>295</v>
      </c>
      <c r="L30" s="5">
        <f>(Master!E189+Master!Y71)*Master!$AE$2</f>
        <v>4857</v>
      </c>
      <c r="M30" s="8">
        <v>278</v>
      </c>
      <c r="N30" s="7">
        <f>(Master!E229+Master!Y71)*Master!$AE$2</f>
        <v>4569</v>
      </c>
      <c r="O30" s="101"/>
    </row>
    <row r="31" spans="1:15" ht="15" customHeight="1">
      <c r="A31" s="101"/>
      <c r="B31" s="12" t="s">
        <v>26</v>
      </c>
      <c r="C31" s="4">
        <v>323</v>
      </c>
      <c r="D31" s="5">
        <f>(Master!E30+Master!Y72)*Master!$AE$2</f>
        <v>5219</v>
      </c>
      <c r="E31" s="9">
        <v>306</v>
      </c>
      <c r="F31" s="5">
        <f>(Master!E70+Master!Y72)*Master!$AE$2</f>
        <v>4848</v>
      </c>
      <c r="G31" s="9">
        <v>289</v>
      </c>
      <c r="H31" s="5">
        <f>(Master!E110+Master!Y72)*Master!$AE$2</f>
        <v>4560</v>
      </c>
      <c r="I31" s="9">
        <v>289</v>
      </c>
      <c r="J31" s="5">
        <f>(Master!E150+Master!Y72)*Master!$AE$2</f>
        <v>4912</v>
      </c>
      <c r="K31" s="9">
        <v>306</v>
      </c>
      <c r="L31" s="5">
        <f>(Master!E190+Master!Y72)*Master!$AE$2</f>
        <v>5024</v>
      </c>
      <c r="M31" s="9">
        <v>289</v>
      </c>
      <c r="N31" s="7">
        <f>(Master!E230+Master!Y72)*Master!$AE$2</f>
        <v>4736</v>
      </c>
      <c r="O31" s="101"/>
    </row>
    <row r="32" spans="1:15" ht="15" customHeight="1">
      <c r="A32" s="101"/>
      <c r="B32" s="12" t="s">
        <v>27</v>
      </c>
      <c r="C32" s="3">
        <v>334</v>
      </c>
      <c r="D32" s="5">
        <f>(Master!E31+Master!Y73)*Master!$AE$2</f>
        <v>5385</v>
      </c>
      <c r="E32" s="8">
        <v>317</v>
      </c>
      <c r="F32" s="5">
        <f>(Master!E71+Master!Y73)*Master!$AE$2</f>
        <v>5014</v>
      </c>
      <c r="G32" s="8">
        <v>300</v>
      </c>
      <c r="H32" s="5">
        <f>(Master!E111+Master!Y73)*Master!$AE$2</f>
        <v>4726</v>
      </c>
      <c r="I32" s="8">
        <v>300</v>
      </c>
      <c r="J32" s="5">
        <f>(Master!E151+Master!Y73)*Master!$AE$2</f>
        <v>5078</v>
      </c>
      <c r="K32" s="8">
        <v>317</v>
      </c>
      <c r="L32" s="5">
        <f>(Master!E191+Master!Y73)*Master!$AE$2</f>
        <v>5190</v>
      </c>
      <c r="M32" s="8">
        <v>300</v>
      </c>
      <c r="N32" s="7">
        <f>(Master!E231+Master!Y73)*Master!$AE$2</f>
        <v>4902</v>
      </c>
      <c r="O32" s="101"/>
    </row>
    <row r="33" spans="1:22" ht="15" customHeight="1">
      <c r="A33" s="101"/>
      <c r="B33" s="12" t="s">
        <v>28</v>
      </c>
      <c r="C33" s="4">
        <v>345</v>
      </c>
      <c r="D33" s="5">
        <f>(Master!E32+Master!Y74)*Master!$AE$2</f>
        <v>5552</v>
      </c>
      <c r="E33" s="9">
        <v>328</v>
      </c>
      <c r="F33" s="5">
        <f>(Master!E72+Master!Y74)*Master!$AE$2</f>
        <v>5181</v>
      </c>
      <c r="G33" s="9">
        <v>310</v>
      </c>
      <c r="H33" s="5">
        <f>(Master!E112+Master!Y74)*Master!$AE$2</f>
        <v>4893</v>
      </c>
      <c r="I33" s="9">
        <v>310</v>
      </c>
      <c r="J33" s="5">
        <f>(Master!E152+Master!Y74)*Master!$AE$2</f>
        <v>5245</v>
      </c>
      <c r="K33" s="9">
        <v>328</v>
      </c>
      <c r="L33" s="5">
        <f>(Master!E192+Master!Y74)*Master!$AE$2</f>
        <v>5357</v>
      </c>
      <c r="M33" s="9">
        <v>310</v>
      </c>
      <c r="N33" s="7">
        <f>(Master!E232+Master!Y74)*Master!$AE$2</f>
        <v>5069</v>
      </c>
      <c r="O33" s="101"/>
    </row>
    <row r="34" spans="1:22" ht="15" customHeight="1">
      <c r="A34" s="101"/>
      <c r="B34" s="12" t="s">
        <v>29</v>
      </c>
      <c r="C34" s="3">
        <v>355</v>
      </c>
      <c r="D34" s="5">
        <f>(Master!E33+Master!Y75)*Master!$AE$2</f>
        <v>5719</v>
      </c>
      <c r="E34" s="8">
        <v>338</v>
      </c>
      <c r="F34" s="5">
        <f>(Master!E73+Master!Y75)*Master!$AE$2</f>
        <v>5348</v>
      </c>
      <c r="G34" s="8">
        <v>321</v>
      </c>
      <c r="H34" s="5">
        <f>(Master!E113+Master!Y75)*Master!$AE$2</f>
        <v>5060</v>
      </c>
      <c r="I34" s="8">
        <v>321</v>
      </c>
      <c r="J34" s="5">
        <f>(Master!E153+Master!Y75)*Master!$AE$2</f>
        <v>5412</v>
      </c>
      <c r="K34" s="8">
        <v>338</v>
      </c>
      <c r="L34" s="5">
        <f>(Master!E193+Master!Y75)*Master!$AE$2</f>
        <v>5524</v>
      </c>
      <c r="M34" s="8">
        <v>321</v>
      </c>
      <c r="N34" s="7">
        <f>(Master!E233+Master!Y75)*Master!$AE$2</f>
        <v>5236</v>
      </c>
      <c r="O34" s="101"/>
    </row>
    <row r="35" spans="1:22" ht="15" customHeight="1">
      <c r="A35" s="101"/>
      <c r="B35" s="12" t="s">
        <v>30</v>
      </c>
      <c r="C35" s="4">
        <v>366</v>
      </c>
      <c r="D35" s="5">
        <f>(Master!E34+Master!Y76)*Master!$AE$2</f>
        <v>5886</v>
      </c>
      <c r="E35" s="9">
        <v>349</v>
      </c>
      <c r="F35" s="5">
        <f>(Master!E74+Master!Y76)*Master!$AE$2</f>
        <v>5515</v>
      </c>
      <c r="G35" s="9">
        <v>332</v>
      </c>
      <c r="H35" s="5">
        <f>(Master!E114+Master!Y76)*Master!$AE$2</f>
        <v>5227</v>
      </c>
      <c r="I35" s="9">
        <v>332</v>
      </c>
      <c r="J35" s="5">
        <f>(Master!E154+Master!Y76)*Master!$AE$2</f>
        <v>5579</v>
      </c>
      <c r="K35" s="9">
        <v>349</v>
      </c>
      <c r="L35" s="5">
        <f>(Master!E194+Master!Y76)*Master!$AE$2</f>
        <v>5691</v>
      </c>
      <c r="M35" s="9">
        <v>332</v>
      </c>
      <c r="N35" s="7">
        <f>(Master!E234+Master!Y76)*Master!$AE$2</f>
        <v>5403</v>
      </c>
      <c r="O35" s="101"/>
    </row>
    <row r="36" spans="1:22" ht="15" customHeight="1">
      <c r="A36" s="101"/>
      <c r="B36" s="12" t="s">
        <v>31</v>
      </c>
      <c r="C36" s="3">
        <v>376</v>
      </c>
      <c r="D36" s="5">
        <f>(Master!E35+Master!Y77)*Master!$AE$2</f>
        <v>6053</v>
      </c>
      <c r="E36" s="8">
        <v>359</v>
      </c>
      <c r="F36" s="5">
        <f>(Master!E75+Master!Y77)*Master!$AE$2</f>
        <v>5682</v>
      </c>
      <c r="G36" s="8">
        <v>342</v>
      </c>
      <c r="H36" s="5">
        <f>(Master!E115+Master!Y77)*Master!$AE$2</f>
        <v>5394</v>
      </c>
      <c r="I36" s="8">
        <v>342</v>
      </c>
      <c r="J36" s="5">
        <f>(Master!E155+Master!Y77)*Master!$AE$2</f>
        <v>5746</v>
      </c>
      <c r="K36" s="8">
        <v>359</v>
      </c>
      <c r="L36" s="5">
        <f>(Master!E195+Master!Y77)*Master!$AE$2</f>
        <v>5858</v>
      </c>
      <c r="M36" s="8">
        <v>342</v>
      </c>
      <c r="N36" s="7">
        <f>(Master!E235+Master!Y77)*Master!$AE$2</f>
        <v>5570</v>
      </c>
      <c r="O36" s="101"/>
    </row>
    <row r="37" spans="1:22" ht="15" customHeight="1">
      <c r="A37" s="101"/>
      <c r="B37" s="12" t="s">
        <v>32</v>
      </c>
      <c r="C37" s="4">
        <v>387</v>
      </c>
      <c r="D37" s="5">
        <f>(Master!E36+Master!Y78)*Master!$AE$2</f>
        <v>6219</v>
      </c>
      <c r="E37" s="9">
        <v>370</v>
      </c>
      <c r="F37" s="5">
        <f>(Master!E76+Master!Y78)*Master!$AE$2</f>
        <v>5848</v>
      </c>
      <c r="G37" s="9">
        <v>353</v>
      </c>
      <c r="H37" s="5">
        <f>(Master!E116+Master!Y78)*Master!$AE$2</f>
        <v>5560</v>
      </c>
      <c r="I37" s="9">
        <v>353</v>
      </c>
      <c r="J37" s="5">
        <f>(Master!E156+Master!Y78)*Master!$AE$2</f>
        <v>5912</v>
      </c>
      <c r="K37" s="9">
        <v>370</v>
      </c>
      <c r="L37" s="5">
        <f>(Master!E196+Master!Y78)*Master!$AE$2</f>
        <v>6024</v>
      </c>
      <c r="M37" s="9">
        <v>353</v>
      </c>
      <c r="N37" s="7">
        <f>(Master!E236+Master!Y78)*Master!$AE$2</f>
        <v>5736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398</v>
      </c>
      <c r="D38" s="5">
        <f>(Master!E37+Master!Y79)*Master!$AE$2</f>
        <v>6386</v>
      </c>
      <c r="E38" s="8">
        <v>381</v>
      </c>
      <c r="F38" s="5">
        <f>(Master!E77+Master!Y79)*Master!$AE$2</f>
        <v>6015</v>
      </c>
      <c r="G38" s="8">
        <v>364</v>
      </c>
      <c r="H38" s="5">
        <f>(Master!E117+Master!Y79)*Master!$AE$2</f>
        <v>5727</v>
      </c>
      <c r="I38" s="8">
        <v>364</v>
      </c>
      <c r="J38" s="5">
        <f>(Master!E157+Master!Y79)*Master!$AE$2</f>
        <v>6079</v>
      </c>
      <c r="K38" s="8">
        <v>381</v>
      </c>
      <c r="L38" s="5">
        <f>(Master!E197+Master!Y79)*Master!$AE$2</f>
        <v>6191</v>
      </c>
      <c r="M38" s="8">
        <v>364</v>
      </c>
      <c r="N38" s="7">
        <f>(Master!E237+Master!Y79)*Master!$AE$2</f>
        <v>5903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409</v>
      </c>
      <c r="D39" s="5">
        <f>(Master!E38+Master!Y80)*Master!$AE$2</f>
        <v>6553</v>
      </c>
      <c r="E39" s="16">
        <v>392</v>
      </c>
      <c r="F39" s="5">
        <f>(Master!E78+Master!Y80)*Master!$AE$2</f>
        <v>6182</v>
      </c>
      <c r="G39" s="16">
        <v>375</v>
      </c>
      <c r="H39" s="5">
        <f>(Master!E118+Master!Y80)*Master!$AE$2</f>
        <v>5894</v>
      </c>
      <c r="I39" s="16">
        <v>375</v>
      </c>
      <c r="J39" s="5">
        <f>(Master!E158+Master!Y80)*Master!$AE$2</f>
        <v>6246</v>
      </c>
      <c r="K39" s="16">
        <v>392</v>
      </c>
      <c r="L39" s="5">
        <f>(Master!E198+Master!Y80)*Master!$AE$2</f>
        <v>6358</v>
      </c>
      <c r="M39" s="16">
        <v>375</v>
      </c>
      <c r="N39" s="7">
        <f>(Master!E238+Master!Y80)*Master!$AE$2</f>
        <v>6070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(Master!AA12)*Master!$AE$2</f>
        <v>334</v>
      </c>
      <c r="G42" s="291"/>
      <c r="H42" s="101"/>
      <c r="I42" s="260" t="s">
        <v>541</v>
      </c>
      <c r="J42" s="261"/>
      <c r="K42" s="261"/>
      <c r="L42" s="262"/>
      <c r="M42" s="290">
        <f>(Master!AE12)*Master!$AE$2</f>
        <v>415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(Master!AB12)*Master!$AE$2</f>
        <v>202</v>
      </c>
      <c r="G43" s="276"/>
      <c r="H43" s="101"/>
      <c r="I43" s="263" t="s">
        <v>45</v>
      </c>
      <c r="J43" s="264"/>
      <c r="K43" s="264"/>
      <c r="L43" s="265"/>
      <c r="M43" s="275">
        <f>(Master!AF12)*Master!$AE$2</f>
        <v>378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(Master!AH12)*Master!$AE$2</f>
        <v>485</v>
      </c>
      <c r="G44" s="301"/>
      <c r="H44" s="101"/>
      <c r="I44" s="272" t="s">
        <v>74</v>
      </c>
      <c r="J44" s="273"/>
      <c r="K44" s="273"/>
      <c r="L44" s="274"/>
      <c r="M44" s="277">
        <f>(Master!AI12)*Master!$AE$2</f>
        <v>550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(Master!AD12)*Master!$AE$2</f>
        <v>538</v>
      </c>
      <c r="G47" s="303"/>
      <c r="H47" s="101"/>
      <c r="I47" s="304" t="s">
        <v>46</v>
      </c>
      <c r="J47" s="305"/>
      <c r="K47" s="305"/>
      <c r="L47" s="305"/>
      <c r="M47" s="305"/>
      <c r="N47" s="306"/>
      <c r="O47" s="101"/>
    </row>
    <row r="48" spans="1:22" ht="15" customHeight="1">
      <c r="A48" s="101"/>
      <c r="B48" s="296" t="s">
        <v>551</v>
      </c>
      <c r="C48" s="297"/>
      <c r="D48" s="297"/>
      <c r="E48" s="298"/>
      <c r="F48" s="316">
        <f>(Master!AJ12)*Master!$AE$2</f>
        <v>754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(Master!AK12)*Master!$AE$2</f>
        <v>723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64" spans="1:15"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</row>
    <row r="68" spans="7:7" hidden="1">
      <c r="G68" s="2"/>
    </row>
  </sheetData>
  <sheetProtection algorithmName="SHA-512" hashValue="L6zdEDRyCBgwGjYsAZwg+9iiX8JN8N0orI8n2mOVoHH2o/csdzJDnZkqMYEbnO5DV5Mfh1y3Za+2pqROK47eaw==" saltValue="slK0skn8n0djTpJQOAudQw==" spinCount="100000" sheet="1" objects="1" scenarios="1"/>
  <mergeCells count="34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09ACCA0-3A3F-45B5-9581-813621F82359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592E998F-BD5F-4A10-96DE-298AD6D1C34F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45ABCB24-F854-4768-9916-771B17E7DE72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34052B87-DDD3-4649-81B2-87EC29429285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V51"/>
  <sheetViews>
    <sheetView zoomScaleNormal="100" workbookViewId="0">
      <selection activeCell="B3" sqref="B3:N3"/>
    </sheetView>
  </sheetViews>
  <sheetFormatPr defaultColWidth="0" defaultRowHeight="13.2" zeroHeight="1"/>
  <cols>
    <col min="1" max="1" width="1.777343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36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84</v>
      </c>
      <c r="D6" s="5">
        <f>(Master!F5+Master!Y82)*Master!$AE$2</f>
        <v>1497</v>
      </c>
      <c r="E6" s="8">
        <v>57</v>
      </c>
      <c r="F6" s="5">
        <f>(Master!F45+Master!Y82)*Master!$AE$2</f>
        <v>938</v>
      </c>
      <c r="G6" s="8">
        <v>30</v>
      </c>
      <c r="H6" s="5">
        <f>(Master!F85+Master!Y82)*Master!$AE$2</f>
        <v>495</v>
      </c>
      <c r="I6" s="8">
        <v>30</v>
      </c>
      <c r="J6" s="5">
        <f>(Master!F125+Master!Y82)*Master!$AE$2</f>
        <v>1007</v>
      </c>
      <c r="K6" s="8">
        <v>57</v>
      </c>
      <c r="L6" s="5">
        <f>(Master!F165+Master!Y82)*Master!$AE$2</f>
        <v>1194</v>
      </c>
      <c r="M6" s="8">
        <v>30</v>
      </c>
      <c r="N6" s="7">
        <f>(Master!F205+Master!Y82)*Master!$AE$2</f>
        <v>751</v>
      </c>
      <c r="O6" s="101"/>
    </row>
    <row r="7" spans="1:15" ht="15" customHeight="1">
      <c r="A7" s="101"/>
      <c r="B7" s="12" t="s">
        <v>2</v>
      </c>
      <c r="C7" s="9">
        <v>100</v>
      </c>
      <c r="D7" s="5">
        <f>(Master!F6+Master!Y83)*Master!$AE$2</f>
        <v>1709</v>
      </c>
      <c r="E7" s="9">
        <v>72</v>
      </c>
      <c r="F7" s="5">
        <f>(Master!F46+Master!Y83)*Master!$AE$2</f>
        <v>1150</v>
      </c>
      <c r="G7" s="9">
        <v>45</v>
      </c>
      <c r="H7" s="5">
        <f>(Master!F86+Master!Y83)*Master!$AE$2</f>
        <v>707</v>
      </c>
      <c r="I7" s="9">
        <v>45</v>
      </c>
      <c r="J7" s="5">
        <f>(Master!F126+Master!Y83)*Master!$AE$2</f>
        <v>1219</v>
      </c>
      <c r="K7" s="9">
        <v>72</v>
      </c>
      <c r="L7" s="5">
        <f>(Master!F166+Master!Y83)*Master!$AE$2</f>
        <v>1406</v>
      </c>
      <c r="M7" s="9">
        <v>45</v>
      </c>
      <c r="N7" s="7">
        <f>(Master!F206+Master!Y83)*Master!$AE$2</f>
        <v>963</v>
      </c>
      <c r="O7" s="101"/>
    </row>
    <row r="8" spans="1:15" ht="15" customHeight="1">
      <c r="A8" s="101"/>
      <c r="B8" s="12" t="s">
        <v>3</v>
      </c>
      <c r="C8" s="8">
        <v>114</v>
      </c>
      <c r="D8" s="5">
        <f>(Master!F7+Master!Y84)*Master!$AE$2</f>
        <v>1921</v>
      </c>
      <c r="E8" s="8">
        <v>87</v>
      </c>
      <c r="F8" s="5">
        <f>(Master!F47+Master!Y84)*Master!$AE$2</f>
        <v>1362</v>
      </c>
      <c r="G8" s="8">
        <v>60</v>
      </c>
      <c r="H8" s="5">
        <f>(Master!F87+Master!Y84)*Master!$AE$2</f>
        <v>919</v>
      </c>
      <c r="I8" s="8">
        <v>60</v>
      </c>
      <c r="J8" s="5">
        <f>(Master!F127+Master!Y84)*Master!$AE$2</f>
        <v>1431</v>
      </c>
      <c r="K8" s="8">
        <v>87</v>
      </c>
      <c r="L8" s="5">
        <f>(Master!F167+Master!Y84)*Master!$AE$2</f>
        <v>1618</v>
      </c>
      <c r="M8" s="8">
        <v>60</v>
      </c>
      <c r="N8" s="7">
        <f>(Master!F207+Master!Y84)*Master!$AE$2</f>
        <v>1175</v>
      </c>
      <c r="O8" s="101"/>
    </row>
    <row r="9" spans="1:15" ht="15" customHeight="1">
      <c r="A9" s="101"/>
      <c r="B9" s="12" t="s">
        <v>4</v>
      </c>
      <c r="C9" s="9">
        <v>129</v>
      </c>
      <c r="D9" s="5">
        <f>(Master!F8+Master!Y85)*Master!$AE$2</f>
        <v>2133</v>
      </c>
      <c r="E9" s="9">
        <v>102</v>
      </c>
      <c r="F9" s="5">
        <f>(Master!F48+Master!Y85)*Master!$AE$2</f>
        <v>1574</v>
      </c>
      <c r="G9" s="9">
        <v>75</v>
      </c>
      <c r="H9" s="5">
        <f>(Master!F88+Master!Y85)*Master!$AE$2</f>
        <v>1131</v>
      </c>
      <c r="I9" s="9">
        <v>75</v>
      </c>
      <c r="J9" s="5">
        <f>(Master!F128+Master!Y85)*Master!$AE$2</f>
        <v>1643</v>
      </c>
      <c r="K9" s="9">
        <v>102</v>
      </c>
      <c r="L9" s="5">
        <f>(Master!F168+Master!Y85)*Master!$AE$2</f>
        <v>1830</v>
      </c>
      <c r="M9" s="9">
        <v>75</v>
      </c>
      <c r="N9" s="7">
        <f>(Master!F208+Master!Y85)*Master!$AE$2</f>
        <v>1387</v>
      </c>
      <c r="O9" s="101"/>
    </row>
    <row r="10" spans="1:15" ht="15" customHeight="1">
      <c r="A10" s="101"/>
      <c r="B10" s="12" t="s">
        <v>5</v>
      </c>
      <c r="C10" s="8">
        <v>144</v>
      </c>
      <c r="D10" s="5">
        <f>(Master!F9+Master!Y86)*Master!$AE$2</f>
        <v>2344</v>
      </c>
      <c r="E10" s="8">
        <v>117</v>
      </c>
      <c r="F10" s="5">
        <f>(Master!F49+Master!Y86)*Master!$AE$2</f>
        <v>1785</v>
      </c>
      <c r="G10" s="8">
        <v>90</v>
      </c>
      <c r="H10" s="5">
        <f>(Master!F89+Master!Y86)*Master!$AE$2</f>
        <v>1342</v>
      </c>
      <c r="I10" s="8">
        <v>90</v>
      </c>
      <c r="J10" s="5">
        <f>(Master!F129+Master!Y86)*Master!$AE$2</f>
        <v>1854</v>
      </c>
      <c r="K10" s="8">
        <v>117</v>
      </c>
      <c r="L10" s="5">
        <f>(Master!F169+Master!Y86)*Master!$AE$2</f>
        <v>2041</v>
      </c>
      <c r="M10" s="8">
        <v>90</v>
      </c>
      <c r="N10" s="7">
        <f>(Master!F209+Master!Y86)*Master!$AE$2</f>
        <v>1598</v>
      </c>
      <c r="O10" s="101"/>
    </row>
    <row r="11" spans="1:15" ht="15" customHeight="1">
      <c r="A11" s="101"/>
      <c r="B11" s="12" t="s">
        <v>6</v>
      </c>
      <c r="C11" s="9">
        <v>159</v>
      </c>
      <c r="D11" s="5">
        <f>(Master!F10+Master!Y87)*Master!$AE$2</f>
        <v>2556</v>
      </c>
      <c r="E11" s="9">
        <v>132</v>
      </c>
      <c r="F11" s="5">
        <f>(Master!F50+Master!Y87)*Master!$AE$2</f>
        <v>1997</v>
      </c>
      <c r="G11" s="9">
        <v>105</v>
      </c>
      <c r="H11" s="5">
        <f>(Master!F90+Master!Y87)*Master!$AE$2</f>
        <v>1554</v>
      </c>
      <c r="I11" s="9">
        <v>105</v>
      </c>
      <c r="J11" s="5">
        <f>(Master!F130+Master!Y87)*Master!$AE$2</f>
        <v>2066</v>
      </c>
      <c r="K11" s="9">
        <v>132</v>
      </c>
      <c r="L11" s="5">
        <f>(Master!F170+Master!Y87)*Master!$AE$2</f>
        <v>2253</v>
      </c>
      <c r="M11" s="9">
        <v>105</v>
      </c>
      <c r="N11" s="7">
        <f>(Master!F210+Master!Y87)*Master!$AE$2</f>
        <v>1810</v>
      </c>
      <c r="O11" s="101"/>
    </row>
    <row r="12" spans="1:15" ht="15" customHeight="1">
      <c r="A12" s="101"/>
      <c r="B12" s="12" t="s">
        <v>7</v>
      </c>
      <c r="C12" s="8">
        <v>174</v>
      </c>
      <c r="D12" s="5">
        <f>(Master!F11+Master!Y88)*Master!$AE$2</f>
        <v>2768</v>
      </c>
      <c r="E12" s="8">
        <v>147</v>
      </c>
      <c r="F12" s="5">
        <f>(Master!F51+Master!Y88)*Master!$AE$2</f>
        <v>2209</v>
      </c>
      <c r="G12" s="8">
        <v>120</v>
      </c>
      <c r="H12" s="5">
        <f>(Master!F91+Master!Y88)*Master!$AE$2</f>
        <v>1766</v>
      </c>
      <c r="I12" s="8">
        <v>120</v>
      </c>
      <c r="J12" s="5">
        <f>(Master!F131+Master!Y88)*Master!$AE$2</f>
        <v>2278</v>
      </c>
      <c r="K12" s="8">
        <v>147</v>
      </c>
      <c r="L12" s="5">
        <f>(Master!F171+Master!Y88)*Master!$AE$2</f>
        <v>2465</v>
      </c>
      <c r="M12" s="8">
        <v>120</v>
      </c>
      <c r="N12" s="7">
        <f>(Master!F211+Master!Y88)*Master!$AE$2</f>
        <v>2022</v>
      </c>
      <c r="O12" s="101"/>
    </row>
    <row r="13" spans="1:15" ht="15" customHeight="1">
      <c r="A13" s="101"/>
      <c r="B13" s="12" t="s">
        <v>8</v>
      </c>
      <c r="C13" s="9">
        <v>189</v>
      </c>
      <c r="D13" s="5">
        <f>(Master!F12+Master!Y89)*Master!$AE$2</f>
        <v>2980</v>
      </c>
      <c r="E13" s="9">
        <v>162</v>
      </c>
      <c r="F13" s="5">
        <f>(Master!F52+Master!Y89)*Master!$AE$2</f>
        <v>2421</v>
      </c>
      <c r="G13" s="9">
        <v>135</v>
      </c>
      <c r="H13" s="5">
        <f>(Master!F92+Master!Y89)*Master!$AE$2</f>
        <v>1978</v>
      </c>
      <c r="I13" s="9">
        <v>135</v>
      </c>
      <c r="J13" s="5">
        <f>(Master!F132+Master!Y89)*Master!$AE$2</f>
        <v>2490</v>
      </c>
      <c r="K13" s="9">
        <v>162</v>
      </c>
      <c r="L13" s="5">
        <f>(Master!F172+Master!Y89)*Master!$AE$2</f>
        <v>2677</v>
      </c>
      <c r="M13" s="9">
        <v>135</v>
      </c>
      <c r="N13" s="7">
        <f>(Master!F212+Master!Y89)*Master!$AE$2</f>
        <v>2234</v>
      </c>
      <c r="O13" s="101"/>
    </row>
    <row r="14" spans="1:15" ht="15" customHeight="1">
      <c r="A14" s="101"/>
      <c r="B14" s="12" t="s">
        <v>9</v>
      </c>
      <c r="C14" s="8">
        <v>205</v>
      </c>
      <c r="D14" s="5">
        <f>(Master!F13+Master!Y90)*Master!$AE$2</f>
        <v>3192</v>
      </c>
      <c r="E14" s="8">
        <v>178</v>
      </c>
      <c r="F14" s="5">
        <f>(Master!F53+Master!Y90)*Master!$AE$2</f>
        <v>2633</v>
      </c>
      <c r="G14" s="8">
        <v>151</v>
      </c>
      <c r="H14" s="5">
        <f>(Master!F93+Master!Y90)*Master!$AE$2</f>
        <v>2190</v>
      </c>
      <c r="I14" s="8">
        <v>151</v>
      </c>
      <c r="J14" s="5">
        <f>(Master!F133+Master!Y90)*Master!$AE$2</f>
        <v>2702</v>
      </c>
      <c r="K14" s="8">
        <v>178</v>
      </c>
      <c r="L14" s="5">
        <f>(Master!F173+Master!Y90)*Master!$AE$2</f>
        <v>2889</v>
      </c>
      <c r="M14" s="8">
        <v>151</v>
      </c>
      <c r="N14" s="7">
        <f>(Master!F213+Master!Y90)*Master!$AE$2</f>
        <v>2446</v>
      </c>
      <c r="O14" s="101"/>
    </row>
    <row r="15" spans="1:15" ht="15" customHeight="1">
      <c r="A15" s="101"/>
      <c r="B15" s="12" t="s">
        <v>10</v>
      </c>
      <c r="C15" s="9">
        <v>220</v>
      </c>
      <c r="D15" s="5">
        <f>(Master!F14+Master!Y91)*Master!$AE$2</f>
        <v>3404</v>
      </c>
      <c r="E15" s="9">
        <v>193</v>
      </c>
      <c r="F15" s="5">
        <f>(Master!F54+Master!Y91)*Master!$AE$2</f>
        <v>2845</v>
      </c>
      <c r="G15" s="9">
        <v>166</v>
      </c>
      <c r="H15" s="5">
        <f>(Master!F94+Master!Y91)*Master!$AE$2</f>
        <v>2402</v>
      </c>
      <c r="I15" s="9">
        <v>166</v>
      </c>
      <c r="J15" s="5">
        <f>(Master!F134+Master!Y91)*Master!$AE$2</f>
        <v>2914</v>
      </c>
      <c r="K15" s="9">
        <v>193</v>
      </c>
      <c r="L15" s="5">
        <f>(Master!F174+Master!Y91)*Master!$AE$2</f>
        <v>3101</v>
      </c>
      <c r="M15" s="9">
        <v>166</v>
      </c>
      <c r="N15" s="7">
        <f>(Master!F214+Master!Y91)*Master!$AE$2</f>
        <v>2658</v>
      </c>
      <c r="O15" s="101"/>
    </row>
    <row r="16" spans="1:15" ht="15" customHeight="1">
      <c r="A16" s="101"/>
      <c r="B16" s="12" t="s">
        <v>11</v>
      </c>
      <c r="C16" s="8">
        <v>235</v>
      </c>
      <c r="D16" s="5">
        <f>(Master!F15+Master!Y92)*Master!$AE$2</f>
        <v>3616</v>
      </c>
      <c r="E16" s="8">
        <v>208</v>
      </c>
      <c r="F16" s="5">
        <f>(Master!F55+Master!Y92)*Master!$AE$2</f>
        <v>3057</v>
      </c>
      <c r="G16" s="8">
        <v>181</v>
      </c>
      <c r="H16" s="5">
        <f>(Master!F95+Master!Y92)*Master!$AE$2</f>
        <v>2614</v>
      </c>
      <c r="I16" s="8">
        <v>181</v>
      </c>
      <c r="J16" s="5">
        <f>(Master!F135+Master!Y92)*Master!$AE$2</f>
        <v>3126</v>
      </c>
      <c r="K16" s="8">
        <v>208</v>
      </c>
      <c r="L16" s="5">
        <f>(Master!F175+Master!Y92)*Master!$AE$2</f>
        <v>3313</v>
      </c>
      <c r="M16" s="8">
        <v>181</v>
      </c>
      <c r="N16" s="7">
        <f>(Master!F215+Master!Y92)*Master!$AE$2</f>
        <v>2870</v>
      </c>
      <c r="O16" s="101"/>
    </row>
    <row r="17" spans="1:15" ht="15" customHeight="1">
      <c r="A17" s="101"/>
      <c r="B17" s="12" t="s">
        <v>12</v>
      </c>
      <c r="C17" s="9">
        <v>250</v>
      </c>
      <c r="D17" s="5">
        <f>(Master!F16+Master!Y93)*Master!$AE$2</f>
        <v>3828</v>
      </c>
      <c r="E17" s="9">
        <v>223</v>
      </c>
      <c r="F17" s="5">
        <f>(Master!F56+Master!Y93)*Master!$AE$2</f>
        <v>3269</v>
      </c>
      <c r="G17" s="9">
        <v>196</v>
      </c>
      <c r="H17" s="5">
        <f>(Master!F96+Master!Y93)*Master!$AE$2</f>
        <v>2826</v>
      </c>
      <c r="I17" s="9">
        <v>196</v>
      </c>
      <c r="J17" s="5">
        <f>(Master!F136+Master!Y93)*Master!$AE$2</f>
        <v>3338</v>
      </c>
      <c r="K17" s="9">
        <v>223</v>
      </c>
      <c r="L17" s="5">
        <f>(Master!F176+Master!Y93)*Master!$AE$2</f>
        <v>3525</v>
      </c>
      <c r="M17" s="9">
        <v>196</v>
      </c>
      <c r="N17" s="7">
        <f>(Master!F216+Master!Y93)*Master!$AE$2</f>
        <v>3082</v>
      </c>
      <c r="O17" s="101"/>
    </row>
    <row r="18" spans="1:15" ht="15" customHeight="1">
      <c r="A18" s="101"/>
      <c r="B18" s="12" t="s">
        <v>13</v>
      </c>
      <c r="C18" s="8">
        <v>265</v>
      </c>
      <c r="D18" s="5">
        <f>(Master!F17+Master!Y94)*Master!$AE$2</f>
        <v>4040</v>
      </c>
      <c r="E18" s="8">
        <v>238</v>
      </c>
      <c r="F18" s="5">
        <f>(Master!F57+Master!Y94)*Master!$AE$2</f>
        <v>3481</v>
      </c>
      <c r="G18" s="8">
        <v>211</v>
      </c>
      <c r="H18" s="5">
        <f>(Master!F97+Master!Y94)*Master!$AE$2</f>
        <v>3038</v>
      </c>
      <c r="I18" s="8">
        <v>211</v>
      </c>
      <c r="J18" s="5">
        <f>(Master!F137+Master!Y94)*Master!$AE$2</f>
        <v>3550</v>
      </c>
      <c r="K18" s="8">
        <v>238</v>
      </c>
      <c r="L18" s="5">
        <f>(Master!F177+Master!Y94)*Master!$AE$2</f>
        <v>3737</v>
      </c>
      <c r="M18" s="8">
        <v>211</v>
      </c>
      <c r="N18" s="7">
        <f>(Master!F217+Master!Y94)*Master!$AE$2</f>
        <v>3294</v>
      </c>
      <c r="O18" s="101"/>
    </row>
    <row r="19" spans="1:15" ht="15" customHeight="1">
      <c r="A19" s="101"/>
      <c r="B19" s="12" t="s">
        <v>14</v>
      </c>
      <c r="C19" s="9">
        <v>280</v>
      </c>
      <c r="D19" s="5">
        <f>(Master!F18+Master!Y95)*Master!$AE$2</f>
        <v>4252</v>
      </c>
      <c r="E19" s="9">
        <v>253</v>
      </c>
      <c r="F19" s="5">
        <f>(Master!F58+Master!Y95)*Master!$AE$2</f>
        <v>3693</v>
      </c>
      <c r="G19" s="9">
        <v>226</v>
      </c>
      <c r="H19" s="5">
        <f>(Master!F98+Master!Y95)*Master!$AE$2</f>
        <v>3250</v>
      </c>
      <c r="I19" s="9">
        <v>226</v>
      </c>
      <c r="J19" s="5">
        <f>(Master!F138+Master!Y95)*Master!$AE$2</f>
        <v>3762</v>
      </c>
      <c r="K19" s="9">
        <v>253</v>
      </c>
      <c r="L19" s="5">
        <f>(Master!F178+Master!Y95)*Master!$AE$2</f>
        <v>3949</v>
      </c>
      <c r="M19" s="9">
        <v>226</v>
      </c>
      <c r="N19" s="7">
        <f>(Master!F218+Master!Y95)*Master!$AE$2</f>
        <v>3506</v>
      </c>
      <c r="O19" s="101"/>
    </row>
    <row r="20" spans="1:15" ht="15" customHeight="1">
      <c r="A20" s="101"/>
      <c r="B20" s="12" t="s">
        <v>15</v>
      </c>
      <c r="C20" s="8">
        <v>295</v>
      </c>
      <c r="D20" s="5">
        <f>(Master!F19+Master!Y96)*Master!$AE$2</f>
        <v>4464</v>
      </c>
      <c r="E20" s="8">
        <v>268</v>
      </c>
      <c r="F20" s="5">
        <f>(Master!F59+Master!Y96)*Master!$AE$2</f>
        <v>3905</v>
      </c>
      <c r="G20" s="8">
        <v>241</v>
      </c>
      <c r="H20" s="5">
        <f>(Master!F99+Master!Y96)*Master!$AE$2</f>
        <v>3462</v>
      </c>
      <c r="I20" s="8">
        <v>241</v>
      </c>
      <c r="J20" s="5">
        <f>(Master!F139+Master!Y96)*Master!$AE$2</f>
        <v>3974</v>
      </c>
      <c r="K20" s="8">
        <v>268</v>
      </c>
      <c r="L20" s="5">
        <f>(Master!F179+Master!Y96)*Master!$AE$2</f>
        <v>4161</v>
      </c>
      <c r="M20" s="8">
        <v>241</v>
      </c>
      <c r="N20" s="7">
        <f>(Master!F219+Master!Y96)*Master!$AE$2</f>
        <v>3718</v>
      </c>
      <c r="O20" s="101"/>
    </row>
    <row r="21" spans="1:15" ht="15" customHeight="1">
      <c r="A21" s="101"/>
      <c r="B21" s="12" t="s">
        <v>16</v>
      </c>
      <c r="C21" s="9">
        <v>310</v>
      </c>
      <c r="D21" s="5">
        <f>(Master!F20+Master!Y97)*Master!$AE$2</f>
        <v>4676</v>
      </c>
      <c r="E21" s="9">
        <v>283</v>
      </c>
      <c r="F21" s="5">
        <f>(Master!F60+Master!Y97)*Master!$AE$2</f>
        <v>4117</v>
      </c>
      <c r="G21" s="9">
        <v>256</v>
      </c>
      <c r="H21" s="5">
        <f>(Master!F100+Master!Y97)*Master!$AE$2</f>
        <v>3674</v>
      </c>
      <c r="I21" s="9">
        <v>256</v>
      </c>
      <c r="J21" s="5">
        <f>(Master!F140+Master!Y97)*Master!$AE$2</f>
        <v>4186</v>
      </c>
      <c r="K21" s="9">
        <v>283</v>
      </c>
      <c r="L21" s="5">
        <f>(Master!F180+Master!Y97)*Master!$AE$2</f>
        <v>4373</v>
      </c>
      <c r="M21" s="9">
        <v>256</v>
      </c>
      <c r="N21" s="7">
        <f>(Master!F220+Master!Y97)*Master!$AE$2</f>
        <v>3930</v>
      </c>
      <c r="O21" s="101"/>
    </row>
    <row r="22" spans="1:15" ht="15" customHeight="1">
      <c r="A22" s="101"/>
      <c r="B22" s="12" t="s">
        <v>17</v>
      </c>
      <c r="C22" s="8">
        <v>325</v>
      </c>
      <c r="D22" s="5">
        <f>(Master!F21+Master!Y98)*Master!$AE$2</f>
        <v>4887</v>
      </c>
      <c r="E22" s="8">
        <v>298</v>
      </c>
      <c r="F22" s="5">
        <f>(Master!F61+Master!Y98)*Master!$AE$2</f>
        <v>4328</v>
      </c>
      <c r="G22" s="8">
        <v>271</v>
      </c>
      <c r="H22" s="5">
        <f>(Master!F101+Master!Y98)*Master!$AE$2</f>
        <v>3885</v>
      </c>
      <c r="I22" s="8">
        <v>271</v>
      </c>
      <c r="J22" s="5">
        <f>(Master!F141+Master!Y98)*Master!$AE$2</f>
        <v>4397</v>
      </c>
      <c r="K22" s="8">
        <v>298</v>
      </c>
      <c r="L22" s="5">
        <f>(Master!F181+Master!Y98)*Master!$AE$2</f>
        <v>4584</v>
      </c>
      <c r="M22" s="8">
        <v>271</v>
      </c>
      <c r="N22" s="7">
        <f>(Master!F221+Master!Y98)*Master!$AE$2</f>
        <v>4141</v>
      </c>
      <c r="O22" s="101"/>
    </row>
    <row r="23" spans="1:15" ht="15" customHeight="1">
      <c r="A23" s="101"/>
      <c r="B23" s="12" t="s">
        <v>18</v>
      </c>
      <c r="C23" s="9">
        <v>340</v>
      </c>
      <c r="D23" s="5">
        <f>(Master!F22+Master!Y99)*Master!$AE$2</f>
        <v>5099</v>
      </c>
      <c r="E23" s="9">
        <v>313</v>
      </c>
      <c r="F23" s="5">
        <f>(Master!F62+Master!Y99)*Master!$AE$2</f>
        <v>4540</v>
      </c>
      <c r="G23" s="9">
        <v>286</v>
      </c>
      <c r="H23" s="5">
        <f>(Master!F102+Master!Y99)*Master!$AE$2</f>
        <v>4097</v>
      </c>
      <c r="I23" s="9">
        <v>286</v>
      </c>
      <c r="J23" s="5">
        <f>(Master!F142+Master!Y99)*Master!$AE$2</f>
        <v>4609</v>
      </c>
      <c r="K23" s="9">
        <v>313</v>
      </c>
      <c r="L23" s="5">
        <f>(Master!F182+Master!Y99)*Master!$AE$2</f>
        <v>4796</v>
      </c>
      <c r="M23" s="9">
        <v>286</v>
      </c>
      <c r="N23" s="7">
        <f>(Master!F222+Master!Y99)*Master!$AE$2</f>
        <v>4353</v>
      </c>
      <c r="O23" s="101"/>
    </row>
    <row r="24" spans="1:15" ht="15" customHeight="1">
      <c r="A24" s="101"/>
      <c r="B24" s="12" t="s">
        <v>19</v>
      </c>
      <c r="C24" s="8">
        <v>355</v>
      </c>
      <c r="D24" s="5">
        <f>(Master!F23+Master!Y100)*Master!$AE$2</f>
        <v>5311</v>
      </c>
      <c r="E24" s="8">
        <v>328</v>
      </c>
      <c r="F24" s="5">
        <f>(Master!F63+Master!Y100)*Master!$AE$2</f>
        <v>4752</v>
      </c>
      <c r="G24" s="8">
        <v>301</v>
      </c>
      <c r="H24" s="5">
        <f>(Master!F103+Master!Y100)*Master!$AE$2</f>
        <v>4309</v>
      </c>
      <c r="I24" s="8">
        <v>301</v>
      </c>
      <c r="J24" s="5">
        <f>(Master!F143+Master!Y100)*Master!$AE$2</f>
        <v>4821</v>
      </c>
      <c r="K24" s="8">
        <v>328</v>
      </c>
      <c r="L24" s="5">
        <f>(Master!F183+Master!Y100)*Master!$AE$2</f>
        <v>5008</v>
      </c>
      <c r="M24" s="8">
        <v>301</v>
      </c>
      <c r="N24" s="7">
        <f>(Master!F223+Master!Y100)*Master!$AE$2</f>
        <v>4565</v>
      </c>
      <c r="O24" s="101"/>
    </row>
    <row r="25" spans="1:15" ht="15" customHeight="1">
      <c r="A25" s="101"/>
      <c r="B25" s="12" t="s">
        <v>20</v>
      </c>
      <c r="C25" s="9">
        <v>370</v>
      </c>
      <c r="D25" s="5">
        <f>(Master!F24+Master!Y101)*Master!$AE$2</f>
        <v>5523</v>
      </c>
      <c r="E25" s="9">
        <v>343</v>
      </c>
      <c r="F25" s="5">
        <f>(Master!F64+Master!Y101)*Master!$AE$2</f>
        <v>4964</v>
      </c>
      <c r="G25" s="9">
        <v>316</v>
      </c>
      <c r="H25" s="5">
        <f>(Master!F104+Master!Y101)*Master!$AE$2</f>
        <v>4521</v>
      </c>
      <c r="I25" s="9">
        <v>316</v>
      </c>
      <c r="J25" s="5">
        <f>(Master!F144+Master!Y101)*Master!$AE$2</f>
        <v>5033</v>
      </c>
      <c r="K25" s="9">
        <v>343</v>
      </c>
      <c r="L25" s="5">
        <f>(Master!F184+Master!Y101)*Master!$AE$2</f>
        <v>5220</v>
      </c>
      <c r="M25" s="9">
        <v>316</v>
      </c>
      <c r="N25" s="7">
        <f>(Master!F224+Master!Y101)*Master!$AE$2</f>
        <v>4777</v>
      </c>
      <c r="O25" s="101"/>
    </row>
    <row r="26" spans="1:15" ht="15" customHeight="1">
      <c r="A26" s="101"/>
      <c r="B26" s="12" t="s">
        <v>21</v>
      </c>
      <c r="C26" s="8">
        <v>385</v>
      </c>
      <c r="D26" s="5">
        <f>(Master!F25+Master!Y102)*Master!$AE$2</f>
        <v>5735</v>
      </c>
      <c r="E26" s="8">
        <v>358</v>
      </c>
      <c r="F26" s="5">
        <f>(Master!F65+Master!Y102)*Master!$AE$2</f>
        <v>5176</v>
      </c>
      <c r="G26" s="8">
        <v>331</v>
      </c>
      <c r="H26" s="5">
        <f>(Master!F105+Master!Y102)*Master!$AE$2</f>
        <v>4733</v>
      </c>
      <c r="I26" s="8">
        <v>331</v>
      </c>
      <c r="J26" s="5">
        <f>(Master!F145+Master!Y102)*Master!$AE$2</f>
        <v>5245</v>
      </c>
      <c r="K26" s="8">
        <v>358</v>
      </c>
      <c r="L26" s="5">
        <f>(Master!F185+Master!Y102)*Master!$AE$2</f>
        <v>5432</v>
      </c>
      <c r="M26" s="8">
        <v>331</v>
      </c>
      <c r="N26" s="7">
        <f>(Master!F225+Master!Y102)*Master!$AE$2</f>
        <v>4989</v>
      </c>
      <c r="O26" s="101"/>
    </row>
    <row r="27" spans="1:15" ht="15" customHeight="1">
      <c r="A27" s="101"/>
      <c r="B27" s="12" t="s">
        <v>22</v>
      </c>
      <c r="C27" s="9">
        <v>400</v>
      </c>
      <c r="D27" s="5">
        <f>(Master!F26+Master!Y103)*Master!$AE$2</f>
        <v>5947</v>
      </c>
      <c r="E27" s="9">
        <v>373</v>
      </c>
      <c r="F27" s="5">
        <f>(Master!F66+Master!Y103)*Master!$AE$2</f>
        <v>5388</v>
      </c>
      <c r="G27" s="9">
        <v>346</v>
      </c>
      <c r="H27" s="5">
        <f>(Master!F106+Master!Y103)*Master!$AE$2</f>
        <v>4945</v>
      </c>
      <c r="I27" s="9">
        <v>346</v>
      </c>
      <c r="J27" s="5">
        <f>(Master!F146+Master!Y103)*Master!$AE$2</f>
        <v>5457</v>
      </c>
      <c r="K27" s="9">
        <v>373</v>
      </c>
      <c r="L27" s="5">
        <f>(Master!F186+Master!Y103)*Master!$AE$2</f>
        <v>5644</v>
      </c>
      <c r="M27" s="9">
        <v>346</v>
      </c>
      <c r="N27" s="7">
        <f>(Master!F226+Master!Y103)*Master!$AE$2</f>
        <v>5201</v>
      </c>
      <c r="O27" s="101"/>
    </row>
    <row r="28" spans="1:15" ht="15" customHeight="1">
      <c r="A28" s="101"/>
      <c r="B28" s="12" t="s">
        <v>23</v>
      </c>
      <c r="C28" s="8">
        <v>415</v>
      </c>
      <c r="D28" s="5">
        <f>(Master!F27+Master!Y104)*Master!$AE$2</f>
        <v>6159</v>
      </c>
      <c r="E28" s="8">
        <v>388</v>
      </c>
      <c r="F28" s="5">
        <f>(Master!F67+Master!Y104)*Master!$AE$2</f>
        <v>5600</v>
      </c>
      <c r="G28" s="8">
        <v>361</v>
      </c>
      <c r="H28" s="5">
        <f>(Master!F107+Master!Y104)*Master!$AE$2</f>
        <v>5157</v>
      </c>
      <c r="I28" s="8">
        <v>361</v>
      </c>
      <c r="J28" s="5">
        <f>(Master!F147+Master!Y104)*Master!$AE$2</f>
        <v>5669</v>
      </c>
      <c r="K28" s="8">
        <v>388</v>
      </c>
      <c r="L28" s="5">
        <f>(Master!F187+Master!Y104)*Master!$AE$2</f>
        <v>5856</v>
      </c>
      <c r="M28" s="8">
        <v>361</v>
      </c>
      <c r="N28" s="7">
        <f>(Master!F227+Master!Y104)*Master!$AE$2</f>
        <v>5413</v>
      </c>
      <c r="O28" s="101"/>
    </row>
    <row r="29" spans="1:15" ht="15" customHeight="1">
      <c r="A29" s="101"/>
      <c r="B29" s="12" t="s">
        <v>24</v>
      </c>
      <c r="C29" s="9">
        <v>430</v>
      </c>
      <c r="D29" s="5">
        <f>(Master!F28+Master!Y105)*Master!$AE$2</f>
        <v>6371</v>
      </c>
      <c r="E29" s="9">
        <v>403</v>
      </c>
      <c r="F29" s="5">
        <f>(Master!F68+Master!Y105)*Master!$AE$2</f>
        <v>5812</v>
      </c>
      <c r="G29" s="9">
        <v>376</v>
      </c>
      <c r="H29" s="5">
        <f>(Master!F108+Master!Y105)*Master!$AE$2</f>
        <v>5369</v>
      </c>
      <c r="I29" s="9">
        <v>376</v>
      </c>
      <c r="J29" s="5">
        <f>(Master!F148+Master!Y105)*Master!$AE$2</f>
        <v>5881</v>
      </c>
      <c r="K29" s="9">
        <v>403</v>
      </c>
      <c r="L29" s="5">
        <f>(Master!F188+Master!Y105)*Master!$AE$2</f>
        <v>6068</v>
      </c>
      <c r="M29" s="9">
        <v>376</v>
      </c>
      <c r="N29" s="7">
        <f>(Master!F228+Master!Y105)*Master!$AE$2</f>
        <v>5625</v>
      </c>
      <c r="O29" s="101"/>
    </row>
    <row r="30" spans="1:15" ht="15" customHeight="1">
      <c r="A30" s="101"/>
      <c r="B30" s="12" t="s">
        <v>25</v>
      </c>
      <c r="C30" s="3">
        <v>445</v>
      </c>
      <c r="D30" s="5">
        <f>(Master!F29+Master!Y106)*Master!$AE$2</f>
        <v>6583</v>
      </c>
      <c r="E30" s="8">
        <v>418</v>
      </c>
      <c r="F30" s="5">
        <f>(Master!F69+Master!Y106)*Master!$AE$2</f>
        <v>6024</v>
      </c>
      <c r="G30" s="8">
        <v>391</v>
      </c>
      <c r="H30" s="5">
        <f>(Master!F109+Master!Y106)*Master!$AE$2</f>
        <v>5581</v>
      </c>
      <c r="I30" s="8">
        <v>391</v>
      </c>
      <c r="J30" s="5">
        <f>(Master!F149+Master!Y106)*Master!$AE$2</f>
        <v>6093</v>
      </c>
      <c r="K30" s="8">
        <v>418</v>
      </c>
      <c r="L30" s="5">
        <f>(Master!F189+Master!Y106)*Master!$AE$2</f>
        <v>6280</v>
      </c>
      <c r="M30" s="8">
        <v>391</v>
      </c>
      <c r="N30" s="7">
        <f>(Master!F229+Master!Y106)*Master!$AE$2</f>
        <v>5837</v>
      </c>
      <c r="O30" s="101"/>
    </row>
    <row r="31" spans="1:15" ht="15" customHeight="1">
      <c r="A31" s="101"/>
      <c r="B31" s="12" t="s">
        <v>26</v>
      </c>
      <c r="C31" s="4">
        <v>460</v>
      </c>
      <c r="D31" s="5">
        <f>(Master!F30+Master!Y107)*Master!$AE$2</f>
        <v>6795</v>
      </c>
      <c r="E31" s="9">
        <v>433</v>
      </c>
      <c r="F31" s="5">
        <f>(Master!F70+Master!Y107)*Master!$AE$2</f>
        <v>6236</v>
      </c>
      <c r="G31" s="9">
        <v>406</v>
      </c>
      <c r="H31" s="5">
        <f>(Master!F110+Master!Y107)*Master!$AE$2</f>
        <v>5793</v>
      </c>
      <c r="I31" s="9">
        <v>406</v>
      </c>
      <c r="J31" s="5">
        <f>(Master!F150+Master!Y107)*Master!$AE$2</f>
        <v>6305</v>
      </c>
      <c r="K31" s="9">
        <v>433</v>
      </c>
      <c r="L31" s="5">
        <f>(Master!F190+Master!Y107)*Master!$AE$2</f>
        <v>6492</v>
      </c>
      <c r="M31" s="9">
        <v>406</v>
      </c>
      <c r="N31" s="7">
        <f>(Master!F230+Master!Y107)*Master!$AE$2</f>
        <v>6049</v>
      </c>
      <c r="O31" s="101"/>
    </row>
    <row r="32" spans="1:15" ht="15" customHeight="1">
      <c r="A32" s="101"/>
      <c r="B32" s="12" t="s">
        <v>27</v>
      </c>
      <c r="C32" s="3">
        <v>475</v>
      </c>
      <c r="D32" s="5">
        <f>(Master!F31+Master!Y108)*Master!$AE$2</f>
        <v>7007</v>
      </c>
      <c r="E32" s="8">
        <v>448</v>
      </c>
      <c r="F32" s="5">
        <f>(Master!F71+Master!Y108)*Master!$AE$2</f>
        <v>6448</v>
      </c>
      <c r="G32" s="8">
        <v>421</v>
      </c>
      <c r="H32" s="5">
        <f>(Master!F111+Master!Y108)*Master!$AE$2</f>
        <v>6005</v>
      </c>
      <c r="I32" s="8">
        <v>421</v>
      </c>
      <c r="J32" s="5">
        <f>(Master!F151+Master!Y108)*Master!$AE$2</f>
        <v>6517</v>
      </c>
      <c r="K32" s="8">
        <v>448</v>
      </c>
      <c r="L32" s="5">
        <f>(Master!F191+Master!Y108)*Master!$AE$2</f>
        <v>6704</v>
      </c>
      <c r="M32" s="8">
        <v>421</v>
      </c>
      <c r="N32" s="7">
        <f>(Master!F231+Master!Y108)*Master!$AE$2</f>
        <v>6261</v>
      </c>
      <c r="O32" s="101"/>
    </row>
    <row r="33" spans="1:22" ht="15" customHeight="1">
      <c r="A33" s="101"/>
      <c r="B33" s="12" t="s">
        <v>28</v>
      </c>
      <c r="C33" s="4">
        <v>490</v>
      </c>
      <c r="D33" s="5">
        <f>(Master!F32+Master!Y109)*Master!$AE$2</f>
        <v>7219</v>
      </c>
      <c r="E33" s="9">
        <v>463</v>
      </c>
      <c r="F33" s="5">
        <f>(Master!F72+Master!Y109)*Master!$AE$2</f>
        <v>6660</v>
      </c>
      <c r="G33" s="9">
        <v>436</v>
      </c>
      <c r="H33" s="5">
        <f>(Master!F112+Master!Y109)*Master!$AE$2</f>
        <v>6217</v>
      </c>
      <c r="I33" s="9">
        <v>436</v>
      </c>
      <c r="J33" s="5">
        <f>(Master!F152+Master!Y109)*Master!$AE$2</f>
        <v>6729</v>
      </c>
      <c r="K33" s="9">
        <v>463</v>
      </c>
      <c r="L33" s="5">
        <f>(Master!F192+Master!Y109)*Master!$AE$2</f>
        <v>6916</v>
      </c>
      <c r="M33" s="9">
        <v>436</v>
      </c>
      <c r="N33" s="7">
        <f>(Master!F232+Master!Y109)*Master!$AE$2</f>
        <v>6473</v>
      </c>
      <c r="O33" s="101"/>
    </row>
    <row r="34" spans="1:22" ht="15" customHeight="1">
      <c r="A34" s="101"/>
      <c r="B34" s="12" t="s">
        <v>29</v>
      </c>
      <c r="C34" s="3">
        <v>506</v>
      </c>
      <c r="D34" s="5">
        <f>(Master!F33+Master!Y110)*Master!$AE$2</f>
        <v>7430</v>
      </c>
      <c r="E34" s="8">
        <v>479</v>
      </c>
      <c r="F34" s="5">
        <f>(Master!F73+Master!Y110)*Master!$AE$2</f>
        <v>6871</v>
      </c>
      <c r="G34" s="8">
        <v>452</v>
      </c>
      <c r="H34" s="5">
        <f>(Master!F113+Master!Y110)*Master!$AE$2</f>
        <v>6428</v>
      </c>
      <c r="I34" s="8">
        <v>452</v>
      </c>
      <c r="J34" s="5">
        <f>(Master!F153+Master!Y110)*Master!$AE$2</f>
        <v>6940</v>
      </c>
      <c r="K34" s="8">
        <v>479</v>
      </c>
      <c r="L34" s="5">
        <f>(Master!F193+Master!Y110)*Master!$AE$2</f>
        <v>7127</v>
      </c>
      <c r="M34" s="8">
        <v>452</v>
      </c>
      <c r="N34" s="7">
        <f>(Master!F233+Master!Y110)*Master!$AE$2</f>
        <v>6684</v>
      </c>
      <c r="O34" s="101"/>
    </row>
    <row r="35" spans="1:22" ht="15" customHeight="1">
      <c r="A35" s="101"/>
      <c r="B35" s="12" t="s">
        <v>30</v>
      </c>
      <c r="C35" s="4">
        <v>521</v>
      </c>
      <c r="D35" s="5">
        <f>(Master!F34+Master!Y111)*Master!$AE$2</f>
        <v>7642</v>
      </c>
      <c r="E35" s="9">
        <v>494</v>
      </c>
      <c r="F35" s="5">
        <f>(Master!F74+Master!Y111)*Master!$AE$2</f>
        <v>7083</v>
      </c>
      <c r="G35" s="9">
        <v>467</v>
      </c>
      <c r="H35" s="5">
        <f>(Master!F114+Master!Y111)*Master!$AE$2</f>
        <v>6640</v>
      </c>
      <c r="I35" s="9">
        <v>467</v>
      </c>
      <c r="J35" s="5">
        <f>(Master!F154+Master!Y111)*Master!$AE$2</f>
        <v>7152</v>
      </c>
      <c r="K35" s="9">
        <v>494</v>
      </c>
      <c r="L35" s="5">
        <f>(Master!F194+Master!Y111)*Master!$AE$2</f>
        <v>7339</v>
      </c>
      <c r="M35" s="9">
        <v>467</v>
      </c>
      <c r="N35" s="7">
        <f>(Master!F234+Master!Y111)*Master!$AE$2</f>
        <v>6896</v>
      </c>
      <c r="O35" s="101"/>
    </row>
    <row r="36" spans="1:22" ht="15" customHeight="1">
      <c r="A36" s="101"/>
      <c r="B36" s="12" t="s">
        <v>31</v>
      </c>
      <c r="C36" s="3">
        <v>536</v>
      </c>
      <c r="D36" s="5">
        <f>(Master!F35+Master!Y112)*Master!$AE$2</f>
        <v>7854</v>
      </c>
      <c r="E36" s="8">
        <v>509</v>
      </c>
      <c r="F36" s="5">
        <f>(Master!F75+Master!Y112)*Master!$AE$2</f>
        <v>7295</v>
      </c>
      <c r="G36" s="8">
        <v>482</v>
      </c>
      <c r="H36" s="5">
        <f>(Master!F115+Master!Y112)*Master!$AE$2</f>
        <v>6852</v>
      </c>
      <c r="I36" s="8">
        <v>482</v>
      </c>
      <c r="J36" s="5">
        <f>(Master!F155+Master!Y112)*Master!$AE$2</f>
        <v>7364</v>
      </c>
      <c r="K36" s="8">
        <v>509</v>
      </c>
      <c r="L36" s="5">
        <f>(Master!F195+Master!Y112)*Master!$AE$2</f>
        <v>7551</v>
      </c>
      <c r="M36" s="8">
        <v>482</v>
      </c>
      <c r="N36" s="7">
        <f>(Master!F235+Master!Y112)*Master!$AE$2</f>
        <v>7108</v>
      </c>
      <c r="O36" s="101"/>
    </row>
    <row r="37" spans="1:22" ht="15" customHeight="1">
      <c r="A37" s="101"/>
      <c r="B37" s="12" t="s">
        <v>32</v>
      </c>
      <c r="C37" s="4">
        <v>551</v>
      </c>
      <c r="D37" s="5">
        <f>(Master!F36+Master!Y113)*Master!$AE$2</f>
        <v>8066</v>
      </c>
      <c r="E37" s="9">
        <v>524</v>
      </c>
      <c r="F37" s="5">
        <f>(Master!F76+Master!Y113)*Master!$AE$2</f>
        <v>7507</v>
      </c>
      <c r="G37" s="9">
        <v>497</v>
      </c>
      <c r="H37" s="5">
        <f>(Master!F116+Master!Y113)*Master!$AE$2</f>
        <v>7064</v>
      </c>
      <c r="I37" s="9">
        <v>497</v>
      </c>
      <c r="J37" s="5">
        <f>(Master!F156+Master!Y113)*Master!$AE$2</f>
        <v>7576</v>
      </c>
      <c r="K37" s="9">
        <v>524</v>
      </c>
      <c r="L37" s="5">
        <f>(Master!F196+Master!Y113)*Master!$AE$2</f>
        <v>7763</v>
      </c>
      <c r="M37" s="9">
        <v>497</v>
      </c>
      <c r="N37" s="7">
        <f>(Master!F236+Master!Y113)*Master!$AE$2</f>
        <v>7320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566</v>
      </c>
      <c r="D38" s="5">
        <f>(Master!F37+Master!Y114)*Master!$AE$2</f>
        <v>8278</v>
      </c>
      <c r="E38" s="8">
        <v>539</v>
      </c>
      <c r="F38" s="5">
        <f>(Master!F77+Master!Y114)*Master!$AE$2</f>
        <v>7719</v>
      </c>
      <c r="G38" s="8">
        <v>512</v>
      </c>
      <c r="H38" s="5">
        <f>(Master!F117+Master!Y114)*Master!$AE$2</f>
        <v>7276</v>
      </c>
      <c r="I38" s="8">
        <v>512</v>
      </c>
      <c r="J38" s="5">
        <f>(Master!F157+Master!Y114)*Master!$AE$2</f>
        <v>7788</v>
      </c>
      <c r="K38" s="8">
        <v>539</v>
      </c>
      <c r="L38" s="5">
        <f>(Master!F197+Master!Y114)*Master!$AE$2</f>
        <v>7975</v>
      </c>
      <c r="M38" s="8">
        <v>512</v>
      </c>
      <c r="N38" s="7">
        <f>(Master!F237+Master!Y114)*Master!$AE$2</f>
        <v>7532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581</v>
      </c>
      <c r="D39" s="5">
        <f>(Master!F38+Master!Y115)*Master!$AE$2</f>
        <v>8490</v>
      </c>
      <c r="E39" s="16">
        <v>554</v>
      </c>
      <c r="F39" s="5">
        <f>(Master!F78+Master!Y115)*Master!$AE$2</f>
        <v>7931</v>
      </c>
      <c r="G39" s="16">
        <v>527</v>
      </c>
      <c r="H39" s="5">
        <f>(Master!F118+Master!Y115)*Master!$AE$2</f>
        <v>7488</v>
      </c>
      <c r="I39" s="16">
        <v>527</v>
      </c>
      <c r="J39" s="5">
        <f>(Master!F158+Master!Y115)*Master!$AE$2</f>
        <v>8000</v>
      </c>
      <c r="K39" s="16">
        <v>554</v>
      </c>
      <c r="L39" s="5">
        <f>(Master!F198+Master!Y115)*Master!$AE$2</f>
        <v>8187</v>
      </c>
      <c r="M39" s="16">
        <v>527</v>
      </c>
      <c r="N39" s="7">
        <f>(Master!F238+Master!Y115)*Master!$AE$2</f>
        <v>7744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(Master!AA13)*Master!$AE$2</f>
        <v>522</v>
      </c>
      <c r="G42" s="291"/>
      <c r="H42" s="101"/>
      <c r="I42" s="260" t="s">
        <v>542</v>
      </c>
      <c r="J42" s="261"/>
      <c r="K42" s="261"/>
      <c r="L42" s="262"/>
      <c r="M42" s="290">
        <f>(Master!AE13)*Master!$AE$2</f>
        <v>415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(Master!AB13)*Master!$AE$2</f>
        <v>289</v>
      </c>
      <c r="G43" s="276"/>
      <c r="H43" s="101"/>
      <c r="I43" s="263" t="s">
        <v>45</v>
      </c>
      <c r="J43" s="264"/>
      <c r="K43" s="264"/>
      <c r="L43" s="265"/>
      <c r="M43" s="275">
        <f>(Master!AF13)*Master!$AE$2</f>
        <v>479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(Master!AH13)*Master!$AE$2</f>
        <v>794</v>
      </c>
      <c r="G44" s="301"/>
      <c r="H44" s="101"/>
      <c r="I44" s="272" t="s">
        <v>74</v>
      </c>
      <c r="J44" s="273"/>
      <c r="K44" s="273"/>
      <c r="L44" s="274"/>
      <c r="M44" s="277">
        <f>(Master!AI13)*Master!$AE$2</f>
        <v>550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(Master!AD13)*Master!$AE$2</f>
        <v>745</v>
      </c>
      <c r="G47" s="303"/>
      <c r="H47" s="101"/>
      <c r="I47" s="304" t="s">
        <v>51</v>
      </c>
      <c r="J47" s="305"/>
      <c r="K47" s="305"/>
      <c r="L47" s="305"/>
      <c r="M47" s="305"/>
      <c r="N47" s="306"/>
      <c r="O47" s="101"/>
    </row>
    <row r="48" spans="1:22" ht="15" customHeight="1">
      <c r="A48" s="101"/>
      <c r="B48" s="296" t="s">
        <v>551</v>
      </c>
      <c r="C48" s="297"/>
      <c r="D48" s="297"/>
      <c r="E48" s="298"/>
      <c r="F48" s="316">
        <f>(Master!AJ13)*Master!$AE$2</f>
        <v>960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(Master!AK13)*Master!$AE$2</f>
        <v>847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4NobP7Bf9/ZZ58xsOJ0C8U+YJ/yQ2+psSUdVCImWk+klAzyKAN9HPq5OhkK1ZwxAniG1u2hnPL7gEWfHNUxMAQ==" saltValue="yZleFKqpy1qTaiIfAFDPgQ==" spinCount="100000" sheet="1" objects="1" scenarios="1"/>
  <mergeCells count="34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E0CA995-F856-4C78-9657-317C77F26420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199509A7-724D-4E4E-A26C-B4A3436CF9F9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8BC8DE10-E20E-4B05-9440-637E8250263E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AF2F1758-43C6-4B8F-8FC0-B6FC8630C5B7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51"/>
  <sheetViews>
    <sheetView zoomScaleNormal="100" workbookViewId="0">
      <selection activeCell="M42" sqref="M42:N44"/>
    </sheetView>
  </sheetViews>
  <sheetFormatPr defaultColWidth="0" defaultRowHeight="13.2" zeroHeight="1"/>
  <cols>
    <col min="1" max="1" width="1.77734375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37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116</v>
      </c>
      <c r="D6" s="5">
        <f>(Master!G5+Master!Y117)*Master!$AE$2</f>
        <v>1908</v>
      </c>
      <c r="E6" s="8">
        <v>77</v>
      </c>
      <c r="F6" s="5">
        <f>(Master!G45+Master!Y117)*Master!$AE$2</f>
        <v>1197</v>
      </c>
      <c r="G6" s="8">
        <v>39</v>
      </c>
      <c r="H6" s="5">
        <f>(Master!G85+Master!Y117)*Master!$AE$2</f>
        <v>627</v>
      </c>
      <c r="I6" s="8">
        <v>39</v>
      </c>
      <c r="J6" s="5">
        <f>(Master!G125+Master!Y117)*Master!$AE$2</f>
        <v>1253</v>
      </c>
      <c r="K6" s="8">
        <v>77</v>
      </c>
      <c r="L6" s="5">
        <f>(Master!G165+Master!Y117)*Master!$AE$2</f>
        <v>1510</v>
      </c>
      <c r="M6" s="8">
        <v>39</v>
      </c>
      <c r="N6" s="7">
        <f>(Master!G205+Master!Y117)*Master!$AE$2</f>
        <v>940</v>
      </c>
      <c r="O6" s="101"/>
    </row>
    <row r="7" spans="1:15" ht="15" customHeight="1">
      <c r="A7" s="101"/>
      <c r="B7" s="12" t="s">
        <v>2</v>
      </c>
      <c r="C7" s="9">
        <v>135</v>
      </c>
      <c r="D7" s="5">
        <f>(Master!G6+Master!Y118)*Master!$AE$2</f>
        <v>2180</v>
      </c>
      <c r="E7" s="9">
        <v>97</v>
      </c>
      <c r="F7" s="5">
        <f>(Master!G46+Master!Y118)*Master!$AE$2</f>
        <v>1469</v>
      </c>
      <c r="G7" s="9">
        <v>59</v>
      </c>
      <c r="H7" s="5">
        <f>(Master!G86+Master!Y118)*Master!$AE$2</f>
        <v>899</v>
      </c>
      <c r="I7" s="9">
        <v>59</v>
      </c>
      <c r="J7" s="5">
        <f>(Master!G126+Master!Y118)*Master!$AE$2</f>
        <v>1525</v>
      </c>
      <c r="K7" s="9">
        <v>97</v>
      </c>
      <c r="L7" s="5">
        <f>(Master!G166+Master!Y118)*Master!$AE$2</f>
        <v>1782</v>
      </c>
      <c r="M7" s="9">
        <v>59</v>
      </c>
      <c r="N7" s="7">
        <f>(Master!G206+Master!Y118)*Master!$AE$2</f>
        <v>1212</v>
      </c>
      <c r="O7" s="101"/>
    </row>
    <row r="8" spans="1:15" ht="15" customHeight="1">
      <c r="A8" s="101"/>
      <c r="B8" s="12" t="s">
        <v>3</v>
      </c>
      <c r="C8" s="8">
        <v>154</v>
      </c>
      <c r="D8" s="5">
        <f>(Master!G7+Master!Y119)*Master!$AE$2</f>
        <v>2452</v>
      </c>
      <c r="E8" s="8">
        <v>116</v>
      </c>
      <c r="F8" s="5">
        <f>(Master!G47+Master!Y119)*Master!$AE$2</f>
        <v>1741</v>
      </c>
      <c r="G8" s="8">
        <v>78</v>
      </c>
      <c r="H8" s="5">
        <f>(Master!G87+Master!Y119)*Master!$AE$2</f>
        <v>1171</v>
      </c>
      <c r="I8" s="8">
        <v>78</v>
      </c>
      <c r="J8" s="5">
        <f>(Master!G127+Master!Y119)*Master!$AE$2</f>
        <v>1797</v>
      </c>
      <c r="K8" s="8">
        <v>116</v>
      </c>
      <c r="L8" s="5">
        <f>(Master!G167+Master!Y119)*Master!$AE$2</f>
        <v>2054</v>
      </c>
      <c r="M8" s="8">
        <v>78</v>
      </c>
      <c r="N8" s="7">
        <f>(Master!G207+Master!Y119)*Master!$AE$2</f>
        <v>1484</v>
      </c>
      <c r="O8" s="101"/>
    </row>
    <row r="9" spans="1:15" ht="15" customHeight="1">
      <c r="A9" s="101"/>
      <c r="B9" s="12" t="s">
        <v>4</v>
      </c>
      <c r="C9" s="9">
        <v>174</v>
      </c>
      <c r="D9" s="5">
        <f>(Master!G8+Master!Y120)*Master!$AE$2</f>
        <v>2724</v>
      </c>
      <c r="E9" s="9">
        <v>136</v>
      </c>
      <c r="F9" s="5">
        <f>(Master!G48+Master!Y120)*Master!$AE$2</f>
        <v>2013</v>
      </c>
      <c r="G9" s="9">
        <v>98</v>
      </c>
      <c r="H9" s="5">
        <f>(Master!G88+Master!Y120)*Master!$AE$2</f>
        <v>1443</v>
      </c>
      <c r="I9" s="9">
        <v>98</v>
      </c>
      <c r="J9" s="5">
        <f>(Master!G128+Master!Y120)*Master!$AE$2</f>
        <v>2069</v>
      </c>
      <c r="K9" s="9">
        <v>136</v>
      </c>
      <c r="L9" s="5">
        <f>(Master!G168+Master!Y120)*Master!$AE$2</f>
        <v>2326</v>
      </c>
      <c r="M9" s="9">
        <v>98</v>
      </c>
      <c r="N9" s="7">
        <f>(Master!G208+Master!Y120)*Master!$AE$2</f>
        <v>1756</v>
      </c>
      <c r="O9" s="101"/>
    </row>
    <row r="10" spans="1:15" ht="15" customHeight="1">
      <c r="A10" s="101"/>
      <c r="B10" s="12" t="s">
        <v>5</v>
      </c>
      <c r="C10" s="8">
        <v>194</v>
      </c>
      <c r="D10" s="5">
        <f>(Master!G9+Master!Y121)*Master!$AE$2</f>
        <v>2996</v>
      </c>
      <c r="E10" s="8">
        <v>156</v>
      </c>
      <c r="F10" s="5">
        <f>(Master!G49+Master!Y121)*Master!$AE$2</f>
        <v>2285</v>
      </c>
      <c r="G10" s="8">
        <v>118</v>
      </c>
      <c r="H10" s="5">
        <f>(Master!G89+Master!Y121)*Master!$AE$2</f>
        <v>1715</v>
      </c>
      <c r="I10" s="8">
        <v>118</v>
      </c>
      <c r="J10" s="5">
        <f>(Master!G129+Master!Y121)*Master!$AE$2</f>
        <v>2341</v>
      </c>
      <c r="K10" s="8">
        <v>156</v>
      </c>
      <c r="L10" s="5">
        <f>(Master!G169+Master!Y121)*Master!$AE$2</f>
        <v>2598</v>
      </c>
      <c r="M10" s="8">
        <v>118</v>
      </c>
      <c r="N10" s="7">
        <f>(Master!G209+Master!Y121)*Master!$AE$2</f>
        <v>2028</v>
      </c>
      <c r="O10" s="101"/>
    </row>
    <row r="11" spans="1:15" ht="15" customHeight="1">
      <c r="A11" s="101"/>
      <c r="B11" s="12" t="s">
        <v>6</v>
      </c>
      <c r="C11" s="9">
        <v>214</v>
      </c>
      <c r="D11" s="5">
        <f>(Master!G10+Master!Y122)*Master!$AE$2</f>
        <v>3268</v>
      </c>
      <c r="E11" s="9">
        <v>176</v>
      </c>
      <c r="F11" s="5">
        <f>(Master!G50+Master!Y122)*Master!$AE$2</f>
        <v>2557</v>
      </c>
      <c r="G11" s="9">
        <v>137</v>
      </c>
      <c r="H11" s="5">
        <f>(Master!G90+Master!Y122)*Master!$AE$2</f>
        <v>1987</v>
      </c>
      <c r="I11" s="9">
        <v>137</v>
      </c>
      <c r="J11" s="5">
        <f>(Master!G130+Master!Y122)*Master!$AE$2</f>
        <v>2613</v>
      </c>
      <c r="K11" s="9">
        <v>176</v>
      </c>
      <c r="L11" s="5">
        <f>(Master!G170+Master!Y122)*Master!$AE$2</f>
        <v>2870</v>
      </c>
      <c r="M11" s="9">
        <v>137</v>
      </c>
      <c r="N11" s="7">
        <f>(Master!G210+Master!Y122)*Master!$AE$2</f>
        <v>2300</v>
      </c>
      <c r="O11" s="101"/>
    </row>
    <row r="12" spans="1:15" ht="15" customHeight="1">
      <c r="A12" s="101"/>
      <c r="B12" s="12" t="s">
        <v>7</v>
      </c>
      <c r="C12" s="8">
        <v>233</v>
      </c>
      <c r="D12" s="5">
        <f>(Master!G11+Master!Y123)*Master!$AE$2</f>
        <v>3540</v>
      </c>
      <c r="E12" s="8">
        <v>195</v>
      </c>
      <c r="F12" s="5">
        <f>(Master!G51+Master!Y123)*Master!$AE$2</f>
        <v>2829</v>
      </c>
      <c r="G12" s="8">
        <v>157</v>
      </c>
      <c r="H12" s="5">
        <f>(Master!G91+Master!Y123)*Master!$AE$2</f>
        <v>2259</v>
      </c>
      <c r="I12" s="8">
        <v>157</v>
      </c>
      <c r="J12" s="5">
        <f>(Master!G131+Master!Y123)*Master!$AE$2</f>
        <v>2885</v>
      </c>
      <c r="K12" s="8">
        <v>195</v>
      </c>
      <c r="L12" s="5">
        <f>(Master!G171+Master!Y123)*Master!$AE$2</f>
        <v>3142</v>
      </c>
      <c r="M12" s="8">
        <v>157</v>
      </c>
      <c r="N12" s="7">
        <f>(Master!G211+Master!Y123)*Master!$AE$2</f>
        <v>2572</v>
      </c>
      <c r="O12" s="101"/>
    </row>
    <row r="13" spans="1:15" ht="15" customHeight="1">
      <c r="A13" s="101"/>
      <c r="B13" s="12" t="s">
        <v>8</v>
      </c>
      <c r="C13" s="9">
        <v>253</v>
      </c>
      <c r="D13" s="5">
        <f>(Master!G12+Master!Y124)*Master!$AE$2</f>
        <v>3812</v>
      </c>
      <c r="E13" s="9">
        <v>215</v>
      </c>
      <c r="F13" s="5">
        <f>(Master!G52+Master!Y124)*Master!$AE$2</f>
        <v>3101</v>
      </c>
      <c r="G13" s="9">
        <v>176</v>
      </c>
      <c r="H13" s="5">
        <f>(Master!G92+Master!Y124)*Master!$AE$2</f>
        <v>2531</v>
      </c>
      <c r="I13" s="9">
        <v>176</v>
      </c>
      <c r="J13" s="5">
        <f>(Master!G132+Master!Y124)*Master!$AE$2</f>
        <v>3157</v>
      </c>
      <c r="K13" s="9">
        <v>215</v>
      </c>
      <c r="L13" s="5">
        <f>(Master!G172+Master!Y124)*Master!$AE$2</f>
        <v>3414</v>
      </c>
      <c r="M13" s="9">
        <v>176</v>
      </c>
      <c r="N13" s="7">
        <f>(Master!G212+Master!Y124)*Master!$AE$2</f>
        <v>2844</v>
      </c>
      <c r="O13" s="101"/>
    </row>
    <row r="14" spans="1:15" ht="15" customHeight="1">
      <c r="A14" s="101"/>
      <c r="B14" s="12" t="s">
        <v>9</v>
      </c>
      <c r="C14" s="8">
        <v>272</v>
      </c>
      <c r="D14" s="5">
        <f>(Master!G13+Master!Y125)*Master!$AE$2</f>
        <v>4084</v>
      </c>
      <c r="E14" s="8">
        <v>234</v>
      </c>
      <c r="F14" s="5">
        <f>(Master!G53+Master!Y125)*Master!$AE$2</f>
        <v>3373</v>
      </c>
      <c r="G14" s="8">
        <v>196</v>
      </c>
      <c r="H14" s="5">
        <f>(Master!G93+Master!Y125)*Master!$AE$2</f>
        <v>2803</v>
      </c>
      <c r="I14" s="8">
        <v>196</v>
      </c>
      <c r="J14" s="5">
        <f>(Master!G133+Master!Y125)*Master!$AE$2</f>
        <v>3429</v>
      </c>
      <c r="K14" s="8">
        <v>234</v>
      </c>
      <c r="L14" s="5">
        <f>(Master!G173+Master!Y125)*Master!$AE$2</f>
        <v>3686</v>
      </c>
      <c r="M14" s="8">
        <v>196</v>
      </c>
      <c r="N14" s="7">
        <f>(Master!G213+Master!Y125)*Master!$AE$2</f>
        <v>3116</v>
      </c>
      <c r="O14" s="101"/>
    </row>
    <row r="15" spans="1:15" ht="15" customHeight="1">
      <c r="A15" s="101"/>
      <c r="B15" s="12" t="s">
        <v>10</v>
      </c>
      <c r="C15" s="9">
        <v>292</v>
      </c>
      <c r="D15" s="5">
        <f>(Master!G14+Master!Y126)*Master!$AE$2</f>
        <v>4356</v>
      </c>
      <c r="E15" s="9">
        <v>254</v>
      </c>
      <c r="F15" s="5">
        <f>(Master!G54+Master!Y126)*Master!$AE$2</f>
        <v>3645</v>
      </c>
      <c r="G15" s="9">
        <v>216</v>
      </c>
      <c r="H15" s="5">
        <f>(Master!G94+Master!Y126)*Master!$AE$2</f>
        <v>3075</v>
      </c>
      <c r="I15" s="9">
        <v>216</v>
      </c>
      <c r="J15" s="5">
        <f>(Master!G134+Master!Y126)*Master!$AE$2</f>
        <v>3701</v>
      </c>
      <c r="K15" s="9">
        <v>254</v>
      </c>
      <c r="L15" s="5">
        <f>(Master!G174+Master!Y126)*Master!$AE$2</f>
        <v>3958</v>
      </c>
      <c r="M15" s="9">
        <v>216</v>
      </c>
      <c r="N15" s="7">
        <f>(Master!G214+Master!Y126)*Master!$AE$2</f>
        <v>3388</v>
      </c>
      <c r="O15" s="101"/>
    </row>
    <row r="16" spans="1:15" ht="15" customHeight="1">
      <c r="A16" s="101"/>
      <c r="B16" s="12" t="s">
        <v>11</v>
      </c>
      <c r="C16" s="8">
        <v>311</v>
      </c>
      <c r="D16" s="5">
        <f>(Master!G15+Master!Y127)*Master!$AE$2</f>
        <v>4628</v>
      </c>
      <c r="E16" s="8">
        <v>273</v>
      </c>
      <c r="F16" s="5">
        <f>(Master!G55+Master!Y127)*Master!$AE$2</f>
        <v>3917</v>
      </c>
      <c r="G16" s="8">
        <v>235</v>
      </c>
      <c r="H16" s="5">
        <f>(Master!G95+Master!Y127)*Master!$AE$2</f>
        <v>3347</v>
      </c>
      <c r="I16" s="8">
        <v>235</v>
      </c>
      <c r="J16" s="5">
        <f>(Master!G135+Master!Y127)*Master!$AE$2</f>
        <v>3973</v>
      </c>
      <c r="K16" s="8">
        <v>273</v>
      </c>
      <c r="L16" s="5">
        <f>(Master!G175+Master!Y127)*Master!$AE$2</f>
        <v>4230</v>
      </c>
      <c r="M16" s="8">
        <v>235</v>
      </c>
      <c r="N16" s="7">
        <f>(Master!G215+Master!Y127)*Master!$AE$2</f>
        <v>3660</v>
      </c>
      <c r="O16" s="101"/>
    </row>
    <row r="17" spans="1:15" ht="15" customHeight="1">
      <c r="A17" s="101"/>
      <c r="B17" s="12" t="s">
        <v>12</v>
      </c>
      <c r="C17" s="9">
        <v>331</v>
      </c>
      <c r="D17" s="5">
        <f>(Master!G16+Master!Y128)*Master!$AE$2</f>
        <v>4900</v>
      </c>
      <c r="E17" s="9">
        <v>293</v>
      </c>
      <c r="F17" s="5">
        <f>(Master!G56+Master!Y128)*Master!$AE$2</f>
        <v>4189</v>
      </c>
      <c r="G17" s="9">
        <v>255</v>
      </c>
      <c r="H17" s="5">
        <f>(Master!G96+Master!Y128)*Master!$AE$2</f>
        <v>3619</v>
      </c>
      <c r="I17" s="9">
        <v>255</v>
      </c>
      <c r="J17" s="5">
        <f>(Master!G136+Master!Y128)*Master!$AE$2</f>
        <v>4245</v>
      </c>
      <c r="K17" s="9">
        <v>293</v>
      </c>
      <c r="L17" s="5">
        <f>(Master!G176+Master!Y128)*Master!$AE$2</f>
        <v>4502</v>
      </c>
      <c r="M17" s="9">
        <v>255</v>
      </c>
      <c r="N17" s="7">
        <f>(Master!G216+Master!Y128)*Master!$AE$2</f>
        <v>3932</v>
      </c>
      <c r="O17" s="101"/>
    </row>
    <row r="18" spans="1:15" ht="15" customHeight="1">
      <c r="A18" s="101"/>
      <c r="B18" s="12" t="s">
        <v>13</v>
      </c>
      <c r="C18" s="8">
        <v>350</v>
      </c>
      <c r="D18" s="5">
        <f>(Master!G17+Master!Y129)*Master!$AE$2</f>
        <v>5172</v>
      </c>
      <c r="E18" s="8">
        <v>312</v>
      </c>
      <c r="F18" s="5">
        <f>(Master!G57+Master!Y129)*Master!$AE$2</f>
        <v>4461</v>
      </c>
      <c r="G18" s="8">
        <v>274</v>
      </c>
      <c r="H18" s="5">
        <f>(Master!G97+Master!Y129)*Master!$AE$2</f>
        <v>3891</v>
      </c>
      <c r="I18" s="8">
        <v>274</v>
      </c>
      <c r="J18" s="5">
        <f>(Master!G137+Master!Y129)*Master!$AE$2</f>
        <v>4517</v>
      </c>
      <c r="K18" s="8">
        <v>312</v>
      </c>
      <c r="L18" s="5">
        <f>(Master!G177+Master!Y129)*Master!$AE$2</f>
        <v>4774</v>
      </c>
      <c r="M18" s="8">
        <v>274</v>
      </c>
      <c r="N18" s="7">
        <f>(Master!G217+Master!Y129)*Master!$AE$2</f>
        <v>4204</v>
      </c>
      <c r="O18" s="101"/>
    </row>
    <row r="19" spans="1:15" ht="15" customHeight="1">
      <c r="A19" s="101"/>
      <c r="B19" s="12" t="s">
        <v>14</v>
      </c>
      <c r="C19" s="9">
        <v>370</v>
      </c>
      <c r="D19" s="5">
        <f>(Master!G18+Master!Y130)*Master!$AE$2</f>
        <v>5444</v>
      </c>
      <c r="E19" s="9">
        <v>332</v>
      </c>
      <c r="F19" s="5">
        <f>(Master!G58+Master!Y130)*Master!$AE$2</f>
        <v>4733</v>
      </c>
      <c r="G19" s="9">
        <v>294</v>
      </c>
      <c r="H19" s="5">
        <f>(Master!G98+Master!Y130)*Master!$AE$2</f>
        <v>4163</v>
      </c>
      <c r="I19" s="9">
        <v>294</v>
      </c>
      <c r="J19" s="5">
        <f>(Master!G138+Master!Y130)*Master!$AE$2</f>
        <v>4789</v>
      </c>
      <c r="K19" s="9">
        <v>332</v>
      </c>
      <c r="L19" s="5">
        <f>(Master!G178+Master!Y130)*Master!$AE$2</f>
        <v>5046</v>
      </c>
      <c r="M19" s="9">
        <v>294</v>
      </c>
      <c r="N19" s="7">
        <f>(Master!G218+Master!Y130)*Master!$AE$2</f>
        <v>4476</v>
      </c>
      <c r="O19" s="101"/>
    </row>
    <row r="20" spans="1:15" ht="15" customHeight="1">
      <c r="A20" s="101"/>
      <c r="B20" s="12" t="s">
        <v>15</v>
      </c>
      <c r="C20" s="8">
        <v>390</v>
      </c>
      <c r="D20" s="5">
        <f>(Master!G19+Master!Y131)*Master!$AE$2</f>
        <v>5716</v>
      </c>
      <c r="E20" s="8">
        <v>352</v>
      </c>
      <c r="F20" s="5">
        <f>(Master!G59+Master!Y131)*Master!$AE$2</f>
        <v>5005</v>
      </c>
      <c r="G20" s="8">
        <v>314</v>
      </c>
      <c r="H20" s="5">
        <f>(Master!G99+Master!Y131)*Master!$AE$2</f>
        <v>4435</v>
      </c>
      <c r="I20" s="8">
        <v>314</v>
      </c>
      <c r="J20" s="5">
        <f>(Master!G139+Master!Y131)*Master!$AE$2</f>
        <v>5061</v>
      </c>
      <c r="K20" s="8">
        <v>352</v>
      </c>
      <c r="L20" s="5">
        <f>(Master!G179+Master!Y131)*Master!$AE$2</f>
        <v>5318</v>
      </c>
      <c r="M20" s="8">
        <v>314</v>
      </c>
      <c r="N20" s="7">
        <f>(Master!G219+Master!Y131)*Master!$AE$2</f>
        <v>4748</v>
      </c>
      <c r="O20" s="101"/>
    </row>
    <row r="21" spans="1:15" ht="15" customHeight="1">
      <c r="A21" s="101"/>
      <c r="B21" s="12" t="s">
        <v>16</v>
      </c>
      <c r="C21" s="9">
        <v>410</v>
      </c>
      <c r="D21" s="5">
        <f>(Master!G20+Master!Y132)*Master!$AE$2</f>
        <v>5988</v>
      </c>
      <c r="E21" s="9">
        <v>372</v>
      </c>
      <c r="F21" s="5">
        <f>(Master!G60+Master!Y132)*Master!$AE$2</f>
        <v>5277</v>
      </c>
      <c r="G21" s="9">
        <v>333</v>
      </c>
      <c r="H21" s="5">
        <f>(Master!G100+Master!Y132)*Master!$AE$2</f>
        <v>4707</v>
      </c>
      <c r="I21" s="9">
        <v>333</v>
      </c>
      <c r="J21" s="5">
        <f>(Master!G140+Master!Y132)*Master!$AE$2</f>
        <v>5333</v>
      </c>
      <c r="K21" s="9">
        <v>372</v>
      </c>
      <c r="L21" s="5">
        <f>(Master!G180+Master!Y132)*Master!$AE$2</f>
        <v>5590</v>
      </c>
      <c r="M21" s="9">
        <v>333</v>
      </c>
      <c r="N21" s="7">
        <f>(Master!G220+Master!Y132)*Master!$AE$2</f>
        <v>5020</v>
      </c>
      <c r="O21" s="101"/>
    </row>
    <row r="22" spans="1:15" ht="15" customHeight="1">
      <c r="A22" s="101"/>
      <c r="B22" s="12" t="s">
        <v>17</v>
      </c>
      <c r="C22" s="8">
        <v>429</v>
      </c>
      <c r="D22" s="5">
        <f>(Master!G21+Master!Y133)*Master!$AE$2</f>
        <v>6260</v>
      </c>
      <c r="E22" s="8">
        <v>391</v>
      </c>
      <c r="F22" s="5">
        <f>(Master!G61+Master!Y133)*Master!$AE$2</f>
        <v>5549</v>
      </c>
      <c r="G22" s="8">
        <v>353</v>
      </c>
      <c r="H22" s="5">
        <f>(Master!G101+Master!Y133)*Master!$AE$2</f>
        <v>4979</v>
      </c>
      <c r="I22" s="8">
        <v>353</v>
      </c>
      <c r="J22" s="5">
        <f>(Master!G141+Master!Y133)*Master!$AE$2</f>
        <v>5605</v>
      </c>
      <c r="K22" s="8">
        <v>391</v>
      </c>
      <c r="L22" s="5">
        <f>(Master!G181+Master!Y133)*Master!$AE$2</f>
        <v>5862</v>
      </c>
      <c r="M22" s="8">
        <v>353</v>
      </c>
      <c r="N22" s="7">
        <f>(Master!G221+Master!Y133)*Master!$AE$2</f>
        <v>5292</v>
      </c>
      <c r="O22" s="101"/>
    </row>
    <row r="23" spans="1:15" ht="15" customHeight="1">
      <c r="A23" s="101"/>
      <c r="B23" s="12" t="s">
        <v>18</v>
      </c>
      <c r="C23" s="9">
        <v>449</v>
      </c>
      <c r="D23" s="5">
        <f>(Master!G22+Master!Y134)*Master!$AE$2</f>
        <v>6532</v>
      </c>
      <c r="E23" s="9">
        <v>411</v>
      </c>
      <c r="F23" s="5">
        <f>(Master!G62+Master!Y134)*Master!$AE$2</f>
        <v>5821</v>
      </c>
      <c r="G23" s="9">
        <v>372</v>
      </c>
      <c r="H23" s="5">
        <f>(Master!G102+Master!Y134)*Master!$AE$2</f>
        <v>5251</v>
      </c>
      <c r="I23" s="9">
        <v>372</v>
      </c>
      <c r="J23" s="5">
        <f>(Master!G142+Master!Y134)*Master!$AE$2</f>
        <v>5877</v>
      </c>
      <c r="K23" s="9">
        <v>411</v>
      </c>
      <c r="L23" s="5">
        <f>(Master!G182+Master!Y134)*Master!$AE$2</f>
        <v>6134</v>
      </c>
      <c r="M23" s="9">
        <v>372</v>
      </c>
      <c r="N23" s="7">
        <f>(Master!G222+Master!Y134)*Master!$AE$2</f>
        <v>5564</v>
      </c>
      <c r="O23" s="101"/>
    </row>
    <row r="24" spans="1:15" ht="15" customHeight="1">
      <c r="A24" s="101"/>
      <c r="B24" s="12" t="s">
        <v>19</v>
      </c>
      <c r="C24" s="8">
        <v>468</v>
      </c>
      <c r="D24" s="5">
        <f>(Master!G23+Master!Y135)*Master!$AE$2</f>
        <v>6804</v>
      </c>
      <c r="E24" s="8">
        <v>430</v>
      </c>
      <c r="F24" s="5">
        <f>(Master!G63+Master!Y135)*Master!$AE$2</f>
        <v>6093</v>
      </c>
      <c r="G24" s="8">
        <v>392</v>
      </c>
      <c r="H24" s="5">
        <f>(Master!G103+Master!Y135)*Master!$AE$2</f>
        <v>5523</v>
      </c>
      <c r="I24" s="8">
        <v>392</v>
      </c>
      <c r="J24" s="5">
        <f>(Master!G143+Master!Y135)*Master!$AE$2</f>
        <v>6149</v>
      </c>
      <c r="K24" s="8">
        <v>430</v>
      </c>
      <c r="L24" s="5">
        <f>(Master!G183+Master!Y135)*Master!$AE$2</f>
        <v>6406</v>
      </c>
      <c r="M24" s="8">
        <v>392</v>
      </c>
      <c r="N24" s="7">
        <f>(Master!G223+Master!Y135)*Master!$AE$2</f>
        <v>5836</v>
      </c>
      <c r="O24" s="101"/>
    </row>
    <row r="25" spans="1:15" ht="15" customHeight="1">
      <c r="A25" s="101"/>
      <c r="B25" s="12" t="s">
        <v>20</v>
      </c>
      <c r="C25" s="9">
        <v>488</v>
      </c>
      <c r="D25" s="5">
        <f>(Master!G24+Master!Y136)*Master!$AE$2</f>
        <v>7076</v>
      </c>
      <c r="E25" s="9">
        <v>450</v>
      </c>
      <c r="F25" s="5">
        <f>(Master!G64+Master!Y136)*Master!$AE$2</f>
        <v>6365</v>
      </c>
      <c r="G25" s="9">
        <v>412</v>
      </c>
      <c r="H25" s="5">
        <f>(Master!G104+Master!Y136)*Master!$AE$2</f>
        <v>5795</v>
      </c>
      <c r="I25" s="9">
        <v>412</v>
      </c>
      <c r="J25" s="5">
        <f>(Master!G144+Master!Y136)*Master!$AE$2</f>
        <v>6421</v>
      </c>
      <c r="K25" s="9">
        <v>450</v>
      </c>
      <c r="L25" s="5">
        <f>(Master!G184+Master!Y136)*Master!$AE$2</f>
        <v>6678</v>
      </c>
      <c r="M25" s="9">
        <v>412</v>
      </c>
      <c r="N25" s="7">
        <f>(Master!G224+Master!Y136)*Master!$AE$2</f>
        <v>6108</v>
      </c>
      <c r="O25" s="101"/>
    </row>
    <row r="26" spans="1:15" ht="15" customHeight="1">
      <c r="A26" s="101"/>
      <c r="B26" s="12" t="s">
        <v>21</v>
      </c>
      <c r="C26" s="8">
        <v>507</v>
      </c>
      <c r="D26" s="5">
        <f>(Master!G25+Master!Y137)*Master!$AE$2</f>
        <v>7348</v>
      </c>
      <c r="E26" s="8">
        <v>469</v>
      </c>
      <c r="F26" s="5">
        <f>(Master!G65+Master!Y137)*Master!$AE$2</f>
        <v>6637</v>
      </c>
      <c r="G26" s="8">
        <v>431</v>
      </c>
      <c r="H26" s="5">
        <f>(Master!G105+Master!Y137)*Master!$AE$2</f>
        <v>6067</v>
      </c>
      <c r="I26" s="8">
        <v>431</v>
      </c>
      <c r="J26" s="5">
        <f>(Master!G145+Master!Y137)*Master!$AE$2</f>
        <v>6693</v>
      </c>
      <c r="K26" s="8">
        <v>469</v>
      </c>
      <c r="L26" s="5">
        <f>(Master!G185+Master!Y137)*Master!$AE$2</f>
        <v>6950</v>
      </c>
      <c r="M26" s="8">
        <v>431</v>
      </c>
      <c r="N26" s="7">
        <f>(Master!G225+Master!Y137)*Master!$AE$2</f>
        <v>6380</v>
      </c>
      <c r="O26" s="101"/>
    </row>
    <row r="27" spans="1:15" ht="15" customHeight="1">
      <c r="A27" s="101"/>
      <c r="B27" s="12" t="s">
        <v>22</v>
      </c>
      <c r="C27" s="9">
        <v>527</v>
      </c>
      <c r="D27" s="5">
        <f>(Master!G26+Master!Y138)*Master!$AE$2</f>
        <v>7620</v>
      </c>
      <c r="E27" s="9">
        <v>489</v>
      </c>
      <c r="F27" s="5">
        <f>(Master!G66+Master!Y138)*Master!$AE$2</f>
        <v>6909</v>
      </c>
      <c r="G27" s="9">
        <v>451</v>
      </c>
      <c r="H27" s="5">
        <f>(Master!G106+Master!Y138)*Master!$AE$2</f>
        <v>6339</v>
      </c>
      <c r="I27" s="9">
        <v>451</v>
      </c>
      <c r="J27" s="5">
        <f>(Master!G146+Master!Y138)*Master!$AE$2</f>
        <v>6965</v>
      </c>
      <c r="K27" s="9">
        <v>489</v>
      </c>
      <c r="L27" s="5">
        <f>(Master!G186+Master!Y138)*Master!$AE$2</f>
        <v>7222</v>
      </c>
      <c r="M27" s="9">
        <v>451</v>
      </c>
      <c r="N27" s="7">
        <f>(Master!G226+Master!Y138)*Master!$AE$2</f>
        <v>6652</v>
      </c>
      <c r="O27" s="101"/>
    </row>
    <row r="28" spans="1:15" ht="15" customHeight="1">
      <c r="A28" s="101"/>
      <c r="B28" s="12" t="s">
        <v>23</v>
      </c>
      <c r="C28" s="8">
        <v>546</v>
      </c>
      <c r="D28" s="5">
        <f>(Master!G27+Master!Y139)*Master!$AE$2</f>
        <v>7892</v>
      </c>
      <c r="E28" s="8">
        <v>508</v>
      </c>
      <c r="F28" s="5">
        <f>(Master!G67+Master!Y139)*Master!$AE$2</f>
        <v>7181</v>
      </c>
      <c r="G28" s="8">
        <v>470</v>
      </c>
      <c r="H28" s="5">
        <f>(Master!G107+Master!Y139)*Master!$AE$2</f>
        <v>6611</v>
      </c>
      <c r="I28" s="8">
        <v>470</v>
      </c>
      <c r="J28" s="5">
        <f>(Master!G147+Master!Y139)*Master!$AE$2</f>
        <v>7237</v>
      </c>
      <c r="K28" s="8">
        <v>508</v>
      </c>
      <c r="L28" s="5">
        <f>(Master!G187+Master!Y139)*Master!$AE$2</f>
        <v>7494</v>
      </c>
      <c r="M28" s="8">
        <v>470</v>
      </c>
      <c r="N28" s="7">
        <f>(Master!G227+Master!Y139)*Master!$AE$2</f>
        <v>6924</v>
      </c>
      <c r="O28" s="101"/>
    </row>
    <row r="29" spans="1:15" ht="15" customHeight="1">
      <c r="A29" s="101"/>
      <c r="B29" s="12" t="s">
        <v>24</v>
      </c>
      <c r="C29" s="9">
        <v>566</v>
      </c>
      <c r="D29" s="5">
        <f>(Master!G28+Master!Y140)*Master!$AE$2</f>
        <v>8164</v>
      </c>
      <c r="E29" s="9">
        <v>528</v>
      </c>
      <c r="F29" s="5">
        <f>(Master!G68+Master!Y140)*Master!$AE$2</f>
        <v>7453</v>
      </c>
      <c r="G29" s="9">
        <v>490</v>
      </c>
      <c r="H29" s="5">
        <f>(Master!G108+Master!Y140)*Master!$AE$2</f>
        <v>6883</v>
      </c>
      <c r="I29" s="9">
        <v>490</v>
      </c>
      <c r="J29" s="5">
        <f>(Master!G148+Master!Y140)*Master!$AE$2</f>
        <v>7509</v>
      </c>
      <c r="K29" s="9">
        <v>528</v>
      </c>
      <c r="L29" s="5">
        <f>(Master!G188+Master!Y140)*Master!$AE$2</f>
        <v>7766</v>
      </c>
      <c r="M29" s="9">
        <v>490</v>
      </c>
      <c r="N29" s="7">
        <f>(Master!G228+Master!Y140)*Master!$AE$2</f>
        <v>7196</v>
      </c>
      <c r="O29" s="101"/>
    </row>
    <row r="30" spans="1:15" ht="15" customHeight="1">
      <c r="A30" s="101"/>
      <c r="B30" s="12" t="s">
        <v>25</v>
      </c>
      <c r="C30" s="3">
        <v>586</v>
      </c>
      <c r="D30" s="5">
        <f>(Master!G29+Master!Y141)*Master!$AE$2</f>
        <v>8436</v>
      </c>
      <c r="E30" s="8">
        <v>548</v>
      </c>
      <c r="F30" s="5">
        <f>(Master!G69+Master!Y141)*Master!$AE$2</f>
        <v>7725</v>
      </c>
      <c r="G30" s="8">
        <v>510</v>
      </c>
      <c r="H30" s="5">
        <f>(Master!G109+Master!Y141)*Master!$AE$2</f>
        <v>7155</v>
      </c>
      <c r="I30" s="8">
        <v>510</v>
      </c>
      <c r="J30" s="5">
        <f>(Master!G149+Master!Y141)*Master!$AE$2</f>
        <v>7781</v>
      </c>
      <c r="K30" s="8">
        <v>548</v>
      </c>
      <c r="L30" s="5">
        <f>(Master!G189+Master!Y141)*Master!$AE$2</f>
        <v>8038</v>
      </c>
      <c r="M30" s="8">
        <v>510</v>
      </c>
      <c r="N30" s="7">
        <f>(Master!G229+Master!Y141)*Master!$AE$2</f>
        <v>7468</v>
      </c>
      <c r="O30" s="101"/>
    </row>
    <row r="31" spans="1:15" ht="15" customHeight="1">
      <c r="A31" s="101"/>
      <c r="B31" s="12" t="s">
        <v>26</v>
      </c>
      <c r="C31" s="4">
        <v>606</v>
      </c>
      <c r="D31" s="5">
        <f>(Master!G30+Master!Y142)*Master!$AE$2</f>
        <v>8708</v>
      </c>
      <c r="E31" s="9">
        <v>568</v>
      </c>
      <c r="F31" s="5">
        <f>(Master!G70+Master!Y142)*Master!$AE$2</f>
        <v>7997</v>
      </c>
      <c r="G31" s="9">
        <v>529</v>
      </c>
      <c r="H31" s="5">
        <f>(Master!G110+Master!Y142)*Master!$AE$2</f>
        <v>7427</v>
      </c>
      <c r="I31" s="9">
        <v>529</v>
      </c>
      <c r="J31" s="5">
        <f>(Master!G150+Master!Y142)*Master!$AE$2</f>
        <v>8053</v>
      </c>
      <c r="K31" s="9">
        <v>568</v>
      </c>
      <c r="L31" s="5">
        <f>(Master!G190+Master!Y142)*Master!$AE$2</f>
        <v>8310</v>
      </c>
      <c r="M31" s="9">
        <v>529</v>
      </c>
      <c r="N31" s="7">
        <f>(Master!G230+Master!Y142)*Master!$AE$2</f>
        <v>7740</v>
      </c>
      <c r="O31" s="101"/>
    </row>
    <row r="32" spans="1:15" ht="15" customHeight="1">
      <c r="A32" s="101"/>
      <c r="B32" s="12" t="s">
        <v>27</v>
      </c>
      <c r="C32" s="3">
        <v>625</v>
      </c>
      <c r="D32" s="5">
        <f>(Master!G31+Master!Y143)*Master!$AE$2</f>
        <v>8980</v>
      </c>
      <c r="E32" s="8">
        <v>587</v>
      </c>
      <c r="F32" s="5">
        <f>(Master!G71+Master!Y143)*Master!$AE$2</f>
        <v>8269</v>
      </c>
      <c r="G32" s="8">
        <v>549</v>
      </c>
      <c r="H32" s="5">
        <f>(Master!G111+Master!Y143)*Master!$AE$2</f>
        <v>7699</v>
      </c>
      <c r="I32" s="8">
        <v>549</v>
      </c>
      <c r="J32" s="5">
        <f>(Master!G151+Master!Y143)*Master!$AE$2</f>
        <v>8325</v>
      </c>
      <c r="K32" s="8">
        <v>587</v>
      </c>
      <c r="L32" s="5">
        <f>(Master!G191+Master!Y143)*Master!$AE$2</f>
        <v>8582</v>
      </c>
      <c r="M32" s="8">
        <v>549</v>
      </c>
      <c r="N32" s="7">
        <f>(Master!G231+Master!Y143)*Master!$AE$2</f>
        <v>8012</v>
      </c>
      <c r="O32" s="101"/>
    </row>
    <row r="33" spans="1:22" ht="15" customHeight="1">
      <c r="A33" s="101"/>
      <c r="B33" s="12" t="s">
        <v>28</v>
      </c>
      <c r="C33" s="4">
        <v>645</v>
      </c>
      <c r="D33" s="5">
        <f>(Master!G32+Master!Y144)*Master!$AE$2</f>
        <v>9252</v>
      </c>
      <c r="E33" s="9">
        <v>607</v>
      </c>
      <c r="F33" s="5">
        <f>(Master!G72+Master!Y144)*Master!$AE$2</f>
        <v>8541</v>
      </c>
      <c r="G33" s="9">
        <v>568</v>
      </c>
      <c r="H33" s="5">
        <f>(Master!G112+Master!Y144)*Master!$AE$2</f>
        <v>7971</v>
      </c>
      <c r="I33" s="9">
        <v>568</v>
      </c>
      <c r="J33" s="5">
        <f>(Master!G152+Master!Y144)*Master!$AE$2</f>
        <v>8597</v>
      </c>
      <c r="K33" s="9">
        <v>607</v>
      </c>
      <c r="L33" s="5">
        <f>(Master!G192+Master!Y144)*Master!$AE$2</f>
        <v>8854</v>
      </c>
      <c r="M33" s="9">
        <v>568</v>
      </c>
      <c r="N33" s="7">
        <f>(Master!G232+Master!Y144)*Master!$AE$2</f>
        <v>8284</v>
      </c>
      <c r="O33" s="101"/>
    </row>
    <row r="34" spans="1:22" ht="15" customHeight="1">
      <c r="A34" s="101"/>
      <c r="B34" s="12" t="s">
        <v>29</v>
      </c>
      <c r="C34" s="3">
        <v>664</v>
      </c>
      <c r="D34" s="5">
        <f>(Master!G33+Master!Y145)*Master!$AE$2</f>
        <v>9524</v>
      </c>
      <c r="E34" s="8">
        <v>626</v>
      </c>
      <c r="F34" s="5">
        <f>(Master!G73+Master!Y145)*Master!$AE$2</f>
        <v>8813</v>
      </c>
      <c r="G34" s="8">
        <v>588</v>
      </c>
      <c r="H34" s="5">
        <f>(Master!G113+Master!Y145)*Master!$AE$2</f>
        <v>8243</v>
      </c>
      <c r="I34" s="8">
        <v>588</v>
      </c>
      <c r="J34" s="5">
        <f>(Master!G153+Master!Y145)*Master!$AE$2</f>
        <v>8869</v>
      </c>
      <c r="K34" s="8">
        <v>626</v>
      </c>
      <c r="L34" s="5">
        <f>(Master!G193+Master!Y145)*Master!$AE$2</f>
        <v>9126</v>
      </c>
      <c r="M34" s="8">
        <v>588</v>
      </c>
      <c r="N34" s="7">
        <f>(Master!G233+Master!Y145)*Master!$AE$2</f>
        <v>8556</v>
      </c>
      <c r="O34" s="101"/>
    </row>
    <row r="35" spans="1:22" ht="15" customHeight="1">
      <c r="A35" s="101"/>
      <c r="B35" s="12" t="s">
        <v>30</v>
      </c>
      <c r="C35" s="4">
        <v>684</v>
      </c>
      <c r="D35" s="5">
        <f>(Master!G34+Master!Y146)*Master!$AE$2</f>
        <v>9796</v>
      </c>
      <c r="E35" s="9">
        <v>646</v>
      </c>
      <c r="F35" s="5">
        <f>(Master!G74+Master!Y146)*Master!$AE$2</f>
        <v>9085</v>
      </c>
      <c r="G35" s="9">
        <v>608</v>
      </c>
      <c r="H35" s="5">
        <f>(Master!G114+Master!Y146)*Master!$AE$2</f>
        <v>8515</v>
      </c>
      <c r="I35" s="9">
        <v>608</v>
      </c>
      <c r="J35" s="5">
        <f>(Master!G154+Master!Y146)*Master!$AE$2</f>
        <v>9141</v>
      </c>
      <c r="K35" s="9">
        <v>646</v>
      </c>
      <c r="L35" s="5">
        <f>(Master!G194+Master!Y146)*Master!$AE$2</f>
        <v>9398</v>
      </c>
      <c r="M35" s="9">
        <v>608</v>
      </c>
      <c r="N35" s="7">
        <f>(Master!G234+Master!Y146)*Master!$AE$2</f>
        <v>8828</v>
      </c>
      <c r="O35" s="101"/>
    </row>
    <row r="36" spans="1:22" ht="15" customHeight="1">
      <c r="A36" s="101"/>
      <c r="B36" s="12" t="s">
        <v>31</v>
      </c>
      <c r="C36" s="3">
        <v>703</v>
      </c>
      <c r="D36" s="5">
        <f>(Master!G35+Master!Y147)*Master!$AE$2</f>
        <v>10068</v>
      </c>
      <c r="E36" s="8">
        <v>665</v>
      </c>
      <c r="F36" s="5">
        <f>(Master!G75+Master!Y147)*Master!$AE$2</f>
        <v>9357</v>
      </c>
      <c r="G36" s="8">
        <v>627</v>
      </c>
      <c r="H36" s="5">
        <f>(Master!G115+Master!Y147)*Master!$AE$2</f>
        <v>8787</v>
      </c>
      <c r="I36" s="8">
        <v>627</v>
      </c>
      <c r="J36" s="5">
        <f>(Master!G155+Master!Y147)*Master!$AE$2</f>
        <v>9413</v>
      </c>
      <c r="K36" s="8">
        <v>665</v>
      </c>
      <c r="L36" s="5">
        <f>(Master!G195+Master!Y147)*Master!$AE$2</f>
        <v>9670</v>
      </c>
      <c r="M36" s="8">
        <v>627</v>
      </c>
      <c r="N36" s="7">
        <f>(Master!G235+Master!Y147)*Master!$AE$2</f>
        <v>9100</v>
      </c>
      <c r="O36" s="101"/>
    </row>
    <row r="37" spans="1:22" ht="15" customHeight="1">
      <c r="A37" s="101"/>
      <c r="B37" s="12" t="s">
        <v>32</v>
      </c>
      <c r="C37" s="4">
        <v>723</v>
      </c>
      <c r="D37" s="5">
        <f>(Master!G36+Master!Y148)*Master!$AE$2</f>
        <v>10340</v>
      </c>
      <c r="E37" s="9">
        <v>685</v>
      </c>
      <c r="F37" s="5">
        <f>(Master!G76+Master!Y148)*Master!$AE$2</f>
        <v>9629</v>
      </c>
      <c r="G37" s="9">
        <v>647</v>
      </c>
      <c r="H37" s="5">
        <f>(Master!G116+Master!Y148)*Master!$AE$2</f>
        <v>9059</v>
      </c>
      <c r="I37" s="9">
        <v>647</v>
      </c>
      <c r="J37" s="5">
        <f>(Master!G156+Master!Y148)*Master!$AE$2</f>
        <v>9685</v>
      </c>
      <c r="K37" s="9">
        <v>685</v>
      </c>
      <c r="L37" s="5">
        <f>(Master!G196+Master!Y148)*Master!$AE$2</f>
        <v>9942</v>
      </c>
      <c r="M37" s="9">
        <v>647</v>
      </c>
      <c r="N37" s="7">
        <f>(Master!G236+Master!Y148)*Master!$AE$2</f>
        <v>9372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742</v>
      </c>
      <c r="D38" s="5">
        <f>(Master!G37+Master!Y149)*Master!$AE$2</f>
        <v>10612</v>
      </c>
      <c r="E38" s="8">
        <v>704</v>
      </c>
      <c r="F38" s="5">
        <f>(Master!G77+Master!Y149)*Master!$AE$2</f>
        <v>9901</v>
      </c>
      <c r="G38" s="8">
        <v>666</v>
      </c>
      <c r="H38" s="5">
        <f>(Master!G117+Master!Y149)*Master!$AE$2</f>
        <v>9331</v>
      </c>
      <c r="I38" s="8">
        <v>666</v>
      </c>
      <c r="J38" s="5">
        <f>(Master!G157+Master!Y149)*Master!$AE$2</f>
        <v>9957</v>
      </c>
      <c r="K38" s="8">
        <v>704</v>
      </c>
      <c r="L38" s="5">
        <f>(Master!G197+Master!Y149)*Master!$AE$2</f>
        <v>10214</v>
      </c>
      <c r="M38" s="8">
        <v>666</v>
      </c>
      <c r="N38" s="7">
        <f>(Master!G237+Master!Y149)*Master!$AE$2</f>
        <v>9644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762</v>
      </c>
      <c r="D39" s="5">
        <f>(Master!G38+Master!Y150)*Master!$AE$2</f>
        <v>10884</v>
      </c>
      <c r="E39" s="16">
        <v>724</v>
      </c>
      <c r="F39" s="5">
        <f>(Master!G78+Master!Y150)*Master!$AE$2</f>
        <v>10173</v>
      </c>
      <c r="G39" s="16">
        <v>686</v>
      </c>
      <c r="H39" s="5">
        <f>(Master!G118+Master!Y150)*Master!$AE$2</f>
        <v>9603</v>
      </c>
      <c r="I39" s="16">
        <v>686</v>
      </c>
      <c r="J39" s="5">
        <f>(Master!G158+Master!Y150)*Master!$AE$2</f>
        <v>10229</v>
      </c>
      <c r="K39" s="16">
        <v>724</v>
      </c>
      <c r="L39" s="5">
        <f>(Master!G198+Master!Y150)*Master!$AE$2</f>
        <v>10486</v>
      </c>
      <c r="M39" s="16">
        <v>686</v>
      </c>
      <c r="N39" s="7">
        <f>(Master!G238+Master!Y150)*Master!$AE$2</f>
        <v>9916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(Master!AA14)*Master!$AE$2</f>
        <v>746</v>
      </c>
      <c r="G42" s="291"/>
      <c r="H42" s="101"/>
      <c r="I42" s="260" t="s">
        <v>543</v>
      </c>
      <c r="J42" s="261"/>
      <c r="K42" s="261"/>
      <c r="L42" s="262"/>
      <c r="M42" s="290">
        <f>(Master!AE14)*Master!$AE$2</f>
        <v>415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(Master!AB14)*Master!$AE$2</f>
        <v>375</v>
      </c>
      <c r="G43" s="276"/>
      <c r="H43" s="101"/>
      <c r="I43" s="263" t="s">
        <v>45</v>
      </c>
      <c r="J43" s="264"/>
      <c r="K43" s="264"/>
      <c r="L43" s="265"/>
      <c r="M43" s="275">
        <f>(Master!AF14)*Master!$AE$2</f>
        <v>583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(Master!AH14)*Master!$AE$2</f>
        <v>1176</v>
      </c>
      <c r="G44" s="301"/>
      <c r="H44" s="101"/>
      <c r="I44" s="272" t="s">
        <v>74</v>
      </c>
      <c r="J44" s="273"/>
      <c r="K44" s="273"/>
      <c r="L44" s="274"/>
      <c r="M44" s="277">
        <f>(Master!AI14)*Master!$AE$2</f>
        <v>550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(Master!AD14)*Master!$AE$2</f>
        <v>988</v>
      </c>
      <c r="G47" s="303"/>
      <c r="H47" s="101"/>
      <c r="I47" s="304" t="s">
        <v>52</v>
      </c>
      <c r="J47" s="305"/>
      <c r="K47" s="305"/>
      <c r="L47" s="305"/>
      <c r="M47" s="305"/>
      <c r="N47" s="306"/>
      <c r="O47" s="101"/>
    </row>
    <row r="48" spans="1:22" ht="15" customHeight="1">
      <c r="A48" s="101"/>
      <c r="B48" s="296" t="s">
        <v>551</v>
      </c>
      <c r="C48" s="297"/>
      <c r="D48" s="297"/>
      <c r="E48" s="298"/>
      <c r="F48" s="316">
        <f>(Master!AJ14)*Master!$AE$2</f>
        <v>1276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(Master!AK14)*Master!$AE$2</f>
        <v>2017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Dh52rvClg3BVwRH8wBeTRpSYekwgjvvzvsRAgaoTGxDr/fo7UNw0scbU/MKXJrk0Sm6xpEGySgcZ1X9X7H4ddg==" saltValue="HCFZbFqIcSdsj4gJB3KGXg==" spinCount="100000" sheet="1" objects="1" scenarios="1"/>
  <mergeCells count="34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37542A8-8CB4-4C3E-BC3B-BB013B85F7AC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9AEEF2B4-4320-4B16-8007-B846C465475E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70354E41-EBC8-4830-929C-05DC4CFA70A5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476F3CCC-BE27-4EC4-AC70-209522650ACE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V51"/>
  <sheetViews>
    <sheetView zoomScaleNormal="100" workbookViewId="0">
      <selection activeCell="B3" sqref="B3:N3"/>
    </sheetView>
  </sheetViews>
  <sheetFormatPr defaultColWidth="0" defaultRowHeight="13.2" zeroHeight="1"/>
  <cols>
    <col min="1" max="1" width="2" customWidth="1"/>
    <col min="2" max="2" width="9" customWidth="1"/>
    <col min="3" max="3" width="5.5546875" customWidth="1"/>
    <col min="4" max="4" width="10.5546875" customWidth="1"/>
    <col min="5" max="5" width="5.5546875" customWidth="1"/>
    <col min="6" max="6" width="8.77734375" customWidth="1"/>
    <col min="7" max="7" width="5.5546875" customWidth="1"/>
    <col min="8" max="8" width="10.5546875" customWidth="1"/>
    <col min="9" max="9" width="5.5546875" customWidth="1"/>
    <col min="10" max="10" width="10.5546875" customWidth="1"/>
    <col min="11" max="11" width="5.5546875" customWidth="1"/>
    <col min="12" max="12" width="10.5546875" customWidth="1"/>
    <col min="13" max="13" width="5.5546875" customWidth="1"/>
    <col min="14" max="14" width="10.5546875" customWidth="1"/>
    <col min="15" max="15" width="9.77734375" customWidth="1"/>
    <col min="16" max="18" width="9.21875" hidden="1" customWidth="1"/>
    <col min="19" max="19" width="10.44140625" hidden="1" customWidth="1"/>
    <col min="20" max="22" width="0" hidden="1" customWidth="1"/>
    <col min="23" max="16384" width="9.21875" hidden="1"/>
  </cols>
  <sheetData>
    <row r="1" spans="1:15" ht="49.8" customHeight="1" thickTop="1" thickBot="1">
      <c r="A1" s="101"/>
      <c r="B1" s="119"/>
      <c r="C1" s="120"/>
      <c r="D1" s="120"/>
      <c r="E1" s="292" t="str">
        <f>IF('Cover Page'!E31=3,"Fabricated Ductile Iron Pipe
Protecto 401 Lined/Standard Coatings",IF('Cover Page'!E31=4,"Fabricated Ductile Iron Pipe, 
Glass Lined/Standard Coatings","Fabricated Ductile Iron Pipe
Double Cement Lined/Standard Coatings"))</f>
        <v>Fabricated Ductile Iron Pipe
Protecto 401 Lined/Standard Coatings</v>
      </c>
      <c r="F1" s="292"/>
      <c r="G1" s="292"/>
      <c r="H1" s="292"/>
      <c r="I1" s="292"/>
      <c r="J1" s="292"/>
      <c r="K1" s="292"/>
      <c r="L1" s="121"/>
      <c r="M1" s="282">
        <f>'Cover Page'!A36</f>
        <v>46054</v>
      </c>
      <c r="N1" s="283"/>
      <c r="O1" s="101"/>
    </row>
    <row r="2" spans="1:15" ht="12.3" customHeight="1" thickTop="1" thickBot="1">
      <c r="A2" s="101"/>
      <c r="B2" s="101"/>
      <c r="C2" s="101"/>
      <c r="D2" s="101"/>
      <c r="E2" s="122"/>
      <c r="F2" s="122"/>
      <c r="G2" s="122"/>
      <c r="H2" s="122"/>
      <c r="I2" s="101"/>
      <c r="J2" s="101"/>
      <c r="K2" s="101"/>
      <c r="L2" s="101"/>
      <c r="M2" s="101"/>
      <c r="N2" s="101"/>
      <c r="O2" s="101"/>
    </row>
    <row r="3" spans="1:15" ht="23.4">
      <c r="A3" s="101"/>
      <c r="B3" s="284" t="s">
        <v>38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</row>
    <row r="4" spans="1:15" s="6" customFormat="1" ht="17.7" customHeight="1">
      <c r="A4" s="123"/>
      <c r="B4" s="11"/>
      <c r="C4" s="287" t="s">
        <v>68</v>
      </c>
      <c r="D4" s="288"/>
      <c r="E4" s="287" t="s">
        <v>69</v>
      </c>
      <c r="F4" s="288"/>
      <c r="G4" s="287" t="s">
        <v>67</v>
      </c>
      <c r="H4" s="288"/>
      <c r="I4" s="287" t="s">
        <v>70</v>
      </c>
      <c r="J4" s="288"/>
      <c r="K4" s="287" t="s">
        <v>71</v>
      </c>
      <c r="L4" s="288"/>
      <c r="M4" s="287" t="s">
        <v>72</v>
      </c>
      <c r="N4" s="289"/>
      <c r="O4" s="123"/>
    </row>
    <row r="5" spans="1:15" s="1" customFormat="1" ht="13.95" customHeight="1" thickBot="1">
      <c r="A5" s="124"/>
      <c r="B5" s="44" t="s">
        <v>0</v>
      </c>
      <c r="C5" s="45" t="s">
        <v>35</v>
      </c>
      <c r="D5" s="46" t="s">
        <v>41</v>
      </c>
      <c r="E5" s="45" t="s">
        <v>35</v>
      </c>
      <c r="F5" s="46" t="s">
        <v>41</v>
      </c>
      <c r="G5" s="45" t="s">
        <v>35</v>
      </c>
      <c r="H5" s="46" t="s">
        <v>41</v>
      </c>
      <c r="I5" s="45" t="s">
        <v>35</v>
      </c>
      <c r="J5" s="46" t="s">
        <v>41</v>
      </c>
      <c r="K5" s="45" t="s">
        <v>35</v>
      </c>
      <c r="L5" s="46" t="s">
        <v>41</v>
      </c>
      <c r="M5" s="45" t="s">
        <v>35</v>
      </c>
      <c r="N5" s="47" t="s">
        <v>41</v>
      </c>
      <c r="O5" s="124"/>
    </row>
    <row r="6" spans="1:15" ht="15" customHeight="1">
      <c r="A6" s="101"/>
      <c r="B6" s="12" t="s">
        <v>1</v>
      </c>
      <c r="C6" s="8">
        <v>165</v>
      </c>
      <c r="D6" s="5">
        <f>(Master!H5+Master!Y152)*Master!$AE$2</f>
        <v>2506</v>
      </c>
      <c r="E6" s="8">
        <v>107</v>
      </c>
      <c r="F6" s="5">
        <f>(Master!H45+Master!Y152)*Master!$AE$2</f>
        <v>1547</v>
      </c>
      <c r="G6" s="8">
        <v>49</v>
      </c>
      <c r="H6" s="5">
        <f>(Master!H85+Master!Y152)*Master!$AE$2</f>
        <v>762</v>
      </c>
      <c r="I6" s="8">
        <v>49</v>
      </c>
      <c r="J6" s="5">
        <f>(Master!H125+Master!Y152)*Master!$AE$2</f>
        <v>1558</v>
      </c>
      <c r="K6" s="8">
        <v>107</v>
      </c>
      <c r="L6" s="5">
        <f>(Master!H165+Master!Y152)*Master!$AE$2</f>
        <v>1945</v>
      </c>
      <c r="M6" s="8">
        <v>49</v>
      </c>
      <c r="N6" s="7">
        <f>(Master!H205+Master!Y152)*Master!$AE$2</f>
        <v>1160</v>
      </c>
      <c r="O6" s="101"/>
    </row>
    <row r="7" spans="1:15" ht="15" customHeight="1">
      <c r="A7" s="101"/>
      <c r="B7" s="12" t="s">
        <v>2</v>
      </c>
      <c r="C7" s="9">
        <v>190</v>
      </c>
      <c r="D7" s="5">
        <f>(Master!H6+Master!Y153)*Master!$AE$2</f>
        <v>2833</v>
      </c>
      <c r="E7" s="9">
        <v>132</v>
      </c>
      <c r="F7" s="5">
        <f>(Master!H46+Master!Y153)*Master!$AE$2</f>
        <v>1874</v>
      </c>
      <c r="G7" s="9">
        <v>74</v>
      </c>
      <c r="H7" s="5">
        <f>(Master!H86+Master!Y153)*Master!$AE$2</f>
        <v>1089</v>
      </c>
      <c r="I7" s="9">
        <v>74</v>
      </c>
      <c r="J7" s="5">
        <f>(Master!H126+Master!Y153)*Master!$AE$2</f>
        <v>1885</v>
      </c>
      <c r="K7" s="9">
        <v>132</v>
      </c>
      <c r="L7" s="5">
        <f>(Master!H166+Master!Y153)*Master!$AE$2</f>
        <v>2272</v>
      </c>
      <c r="M7" s="9">
        <v>74</v>
      </c>
      <c r="N7" s="7">
        <f>(Master!H206+Master!Y153)*Master!$AE$2</f>
        <v>1487</v>
      </c>
      <c r="O7" s="101"/>
    </row>
    <row r="8" spans="1:15" ht="15" customHeight="1">
      <c r="A8" s="101"/>
      <c r="B8" s="12" t="s">
        <v>3</v>
      </c>
      <c r="C8" s="8">
        <v>214</v>
      </c>
      <c r="D8" s="5">
        <f>(Master!H7+Master!Y154)*Master!$AE$2</f>
        <v>3161</v>
      </c>
      <c r="E8" s="8">
        <v>156</v>
      </c>
      <c r="F8" s="5">
        <f>(Master!H47+Master!Y154)*Master!$AE$2</f>
        <v>2202</v>
      </c>
      <c r="G8" s="8">
        <v>98</v>
      </c>
      <c r="H8" s="5">
        <f>(Master!H87+Master!Y154)*Master!$AE$2</f>
        <v>1417</v>
      </c>
      <c r="I8" s="8">
        <v>98</v>
      </c>
      <c r="J8" s="5">
        <f>(Master!H127+Master!Y154)*Master!$AE$2</f>
        <v>2213</v>
      </c>
      <c r="K8" s="8">
        <v>156</v>
      </c>
      <c r="L8" s="5">
        <f>(Master!H167+Master!Y154)*Master!$AE$2</f>
        <v>2600</v>
      </c>
      <c r="M8" s="8">
        <v>98</v>
      </c>
      <c r="N8" s="7">
        <f>(Master!H207+Master!Y154)*Master!$AE$2</f>
        <v>1815</v>
      </c>
      <c r="O8" s="101"/>
    </row>
    <row r="9" spans="1:15" ht="15" customHeight="1">
      <c r="A9" s="101"/>
      <c r="B9" s="12" t="s">
        <v>4</v>
      </c>
      <c r="C9" s="9">
        <v>239</v>
      </c>
      <c r="D9" s="5">
        <f>(Master!H8+Master!Y155)*Master!$AE$2</f>
        <v>3488</v>
      </c>
      <c r="E9" s="9">
        <v>181</v>
      </c>
      <c r="F9" s="5">
        <f>(Master!H48+Master!Y155)*Master!$AE$2</f>
        <v>2529</v>
      </c>
      <c r="G9" s="9">
        <v>123</v>
      </c>
      <c r="H9" s="5">
        <f>(Master!H88+Master!Y155)*Master!$AE$2</f>
        <v>1744</v>
      </c>
      <c r="I9" s="9">
        <v>123</v>
      </c>
      <c r="J9" s="5">
        <f>(Master!H128+Master!Y155)*Master!$AE$2</f>
        <v>2540</v>
      </c>
      <c r="K9" s="9">
        <v>181</v>
      </c>
      <c r="L9" s="5">
        <f>(Master!H168+Master!Y155)*Master!$AE$2</f>
        <v>2927</v>
      </c>
      <c r="M9" s="9">
        <v>123</v>
      </c>
      <c r="N9" s="7">
        <f>(Master!H208+Master!Y155)*Master!$AE$2</f>
        <v>2142</v>
      </c>
      <c r="O9" s="101"/>
    </row>
    <row r="10" spans="1:15" ht="15" customHeight="1">
      <c r="A10" s="101"/>
      <c r="B10" s="12" t="s">
        <v>5</v>
      </c>
      <c r="C10" s="8">
        <v>264</v>
      </c>
      <c r="D10" s="5">
        <f>(Master!H9+Master!Y156)*Master!$AE$2</f>
        <v>3816</v>
      </c>
      <c r="E10" s="8">
        <v>206</v>
      </c>
      <c r="F10" s="5">
        <f>(Master!H49+Master!Y156)*Master!$AE$2</f>
        <v>2857</v>
      </c>
      <c r="G10" s="8">
        <v>148</v>
      </c>
      <c r="H10" s="5">
        <f>(Master!H89+Master!Y156)*Master!$AE$2</f>
        <v>2072</v>
      </c>
      <c r="I10" s="8">
        <v>148</v>
      </c>
      <c r="J10" s="5">
        <f>(Master!H129+Master!Y156)*Master!$AE$2</f>
        <v>2868</v>
      </c>
      <c r="K10" s="8">
        <v>206</v>
      </c>
      <c r="L10" s="5">
        <f>(Master!H169+Master!Y156)*Master!$AE$2</f>
        <v>3255</v>
      </c>
      <c r="M10" s="8">
        <v>148</v>
      </c>
      <c r="N10" s="7">
        <f>(Master!H209+Master!Y156)*Master!$AE$2</f>
        <v>2470</v>
      </c>
      <c r="O10" s="101"/>
    </row>
    <row r="11" spans="1:15" ht="15" customHeight="1">
      <c r="A11" s="101"/>
      <c r="B11" s="12" t="s">
        <v>6</v>
      </c>
      <c r="C11" s="9">
        <v>289</v>
      </c>
      <c r="D11" s="5">
        <f>(Master!H10+Master!Y157)*Master!$AE$2</f>
        <v>4143</v>
      </c>
      <c r="E11" s="9">
        <v>231</v>
      </c>
      <c r="F11" s="5">
        <f>(Master!H50+Master!Y157)*Master!$AE$2</f>
        <v>3184</v>
      </c>
      <c r="G11" s="9">
        <v>172</v>
      </c>
      <c r="H11" s="5">
        <f>(Master!H90+Master!Y157)*Master!$AE$2</f>
        <v>2399</v>
      </c>
      <c r="I11" s="9">
        <v>172</v>
      </c>
      <c r="J11" s="5">
        <f>(Master!H130+Master!Y157)*Master!$AE$2</f>
        <v>3195</v>
      </c>
      <c r="K11" s="9">
        <v>231</v>
      </c>
      <c r="L11" s="5">
        <f>(Master!H170+Master!Y157)*Master!$AE$2</f>
        <v>3582</v>
      </c>
      <c r="M11" s="9">
        <v>172</v>
      </c>
      <c r="N11" s="7">
        <f>(Master!H210+Master!Y157)*Master!$AE$2</f>
        <v>2797</v>
      </c>
      <c r="O11" s="101"/>
    </row>
    <row r="12" spans="1:15" ht="15" customHeight="1">
      <c r="A12" s="101"/>
      <c r="B12" s="12" t="s">
        <v>7</v>
      </c>
      <c r="C12" s="8">
        <v>313</v>
      </c>
      <c r="D12" s="5">
        <f>(Master!H11+Master!Y158)*Master!$AE$2</f>
        <v>4470</v>
      </c>
      <c r="E12" s="8">
        <v>255</v>
      </c>
      <c r="F12" s="5">
        <f>(Master!H51+Master!Y158)*Master!$AE$2</f>
        <v>3511</v>
      </c>
      <c r="G12" s="8">
        <v>197</v>
      </c>
      <c r="H12" s="5">
        <f>(Master!H91+Master!Y158)*Master!$AE$2</f>
        <v>2726</v>
      </c>
      <c r="I12" s="8">
        <v>197</v>
      </c>
      <c r="J12" s="5">
        <f>(Master!H131+Master!Y158)*Master!$AE$2</f>
        <v>3522</v>
      </c>
      <c r="K12" s="8">
        <v>255</v>
      </c>
      <c r="L12" s="5">
        <f>(Master!H171+Master!Y158)*Master!$AE$2</f>
        <v>3909</v>
      </c>
      <c r="M12" s="8">
        <v>197</v>
      </c>
      <c r="N12" s="7">
        <f>(Master!H211+Master!Y158)*Master!$AE$2</f>
        <v>3124</v>
      </c>
      <c r="O12" s="101"/>
    </row>
    <row r="13" spans="1:15" ht="15" customHeight="1">
      <c r="A13" s="101"/>
      <c r="B13" s="12" t="s">
        <v>8</v>
      </c>
      <c r="C13" s="9">
        <v>338</v>
      </c>
      <c r="D13" s="5">
        <f>(Master!H12+Master!Y159)*Master!$AE$2</f>
        <v>4798</v>
      </c>
      <c r="E13" s="9">
        <v>280</v>
      </c>
      <c r="F13" s="5">
        <f>(Master!H52+Master!Y159)*Master!$AE$2</f>
        <v>3839</v>
      </c>
      <c r="G13" s="9">
        <v>221</v>
      </c>
      <c r="H13" s="5">
        <f>(Master!H92+Master!Y159)*Master!$AE$2</f>
        <v>3054</v>
      </c>
      <c r="I13" s="9">
        <v>221</v>
      </c>
      <c r="J13" s="5">
        <f>(Master!H132+Master!Y159)*Master!$AE$2</f>
        <v>3850</v>
      </c>
      <c r="K13" s="9">
        <v>280</v>
      </c>
      <c r="L13" s="5">
        <f>(Master!H172+Master!Y159)*Master!$AE$2</f>
        <v>4237</v>
      </c>
      <c r="M13" s="9">
        <v>221</v>
      </c>
      <c r="N13" s="7">
        <f>(Master!H212+Master!Y159)*Master!$AE$2</f>
        <v>3452</v>
      </c>
      <c r="O13" s="101"/>
    </row>
    <row r="14" spans="1:15" ht="15" customHeight="1">
      <c r="A14" s="101"/>
      <c r="B14" s="12" t="s">
        <v>9</v>
      </c>
      <c r="C14" s="8">
        <v>362</v>
      </c>
      <c r="D14" s="5">
        <f>(Master!H13+Master!Y160)*Master!$AE$2</f>
        <v>5125</v>
      </c>
      <c r="E14" s="8">
        <v>304</v>
      </c>
      <c r="F14" s="5">
        <f>(Master!H53+Master!Y160)*Master!$AE$2</f>
        <v>4166</v>
      </c>
      <c r="G14" s="8">
        <v>246</v>
      </c>
      <c r="H14" s="5">
        <f>(Master!H93+Master!Y160)*Master!$AE$2</f>
        <v>3381</v>
      </c>
      <c r="I14" s="8">
        <v>246</v>
      </c>
      <c r="J14" s="5">
        <f>(Master!H133+Master!Y160)*Master!$AE$2</f>
        <v>4177</v>
      </c>
      <c r="K14" s="8">
        <v>304</v>
      </c>
      <c r="L14" s="5">
        <f>(Master!H173+Master!Y160)*Master!$AE$2</f>
        <v>4564</v>
      </c>
      <c r="M14" s="8">
        <v>246</v>
      </c>
      <c r="N14" s="7">
        <f>(Master!H213+Master!Y160)*Master!$AE$2</f>
        <v>3779</v>
      </c>
      <c r="O14" s="101"/>
    </row>
    <row r="15" spans="1:15" ht="15" customHeight="1">
      <c r="A15" s="101"/>
      <c r="B15" s="12" t="s">
        <v>10</v>
      </c>
      <c r="C15" s="9">
        <v>387</v>
      </c>
      <c r="D15" s="5">
        <f>(Master!H14+Master!Y161)*Master!$AE$2</f>
        <v>5453</v>
      </c>
      <c r="E15" s="9">
        <v>329</v>
      </c>
      <c r="F15" s="5">
        <f>(Master!H54+Master!Y161)*Master!$AE$2</f>
        <v>4494</v>
      </c>
      <c r="G15" s="9">
        <v>271</v>
      </c>
      <c r="H15" s="5">
        <f>(Master!H94+Master!Y161)*Master!$AE$2</f>
        <v>3709</v>
      </c>
      <c r="I15" s="9">
        <v>271</v>
      </c>
      <c r="J15" s="5">
        <f>(Master!H134+Master!Y161)*Master!$AE$2</f>
        <v>4505</v>
      </c>
      <c r="K15" s="9">
        <v>329</v>
      </c>
      <c r="L15" s="5">
        <f>(Master!H174+Master!Y161)*Master!$AE$2</f>
        <v>4892</v>
      </c>
      <c r="M15" s="9">
        <v>271</v>
      </c>
      <c r="N15" s="7">
        <f>(Master!H214+Master!Y161)*Master!$AE$2</f>
        <v>4107</v>
      </c>
      <c r="O15" s="101"/>
    </row>
    <row r="16" spans="1:15" ht="15" customHeight="1">
      <c r="A16" s="101"/>
      <c r="B16" s="12" t="s">
        <v>11</v>
      </c>
      <c r="C16" s="8">
        <v>411</v>
      </c>
      <c r="D16" s="5">
        <f>(Master!H15+Master!Y162)*Master!$AE$2</f>
        <v>5780</v>
      </c>
      <c r="E16" s="8">
        <v>353</v>
      </c>
      <c r="F16" s="5">
        <f>(Master!H55+Master!Y162)*Master!$AE$2</f>
        <v>4821</v>
      </c>
      <c r="G16" s="8">
        <v>295</v>
      </c>
      <c r="H16" s="5">
        <f>(Master!H95+Master!Y162)*Master!$AE$2</f>
        <v>4036</v>
      </c>
      <c r="I16" s="8">
        <v>295</v>
      </c>
      <c r="J16" s="5">
        <f>(Master!H135+Master!Y162)*Master!$AE$2</f>
        <v>4832</v>
      </c>
      <c r="K16" s="8">
        <v>353</v>
      </c>
      <c r="L16" s="5">
        <f>(Master!H175+Master!Y162)*Master!$AE$2</f>
        <v>5219</v>
      </c>
      <c r="M16" s="8">
        <v>295</v>
      </c>
      <c r="N16" s="7">
        <f>(Master!H215+Master!Y162)*Master!$AE$2</f>
        <v>4434</v>
      </c>
      <c r="O16" s="101"/>
    </row>
    <row r="17" spans="1:15" ht="15" customHeight="1">
      <c r="A17" s="101"/>
      <c r="B17" s="12" t="s">
        <v>12</v>
      </c>
      <c r="C17" s="9">
        <v>436</v>
      </c>
      <c r="D17" s="5">
        <f>(Master!H16+Master!Y163)*Master!$AE$2</f>
        <v>6107</v>
      </c>
      <c r="E17" s="9">
        <v>378</v>
      </c>
      <c r="F17" s="5">
        <f>(Master!H56+Master!Y163)*Master!$AE$2</f>
        <v>5148</v>
      </c>
      <c r="G17" s="9">
        <v>320</v>
      </c>
      <c r="H17" s="5">
        <f>(Master!H96+Master!Y163)*Master!$AE$2</f>
        <v>4363</v>
      </c>
      <c r="I17" s="9">
        <v>320</v>
      </c>
      <c r="J17" s="5">
        <f>(Master!H136+Master!Y163)*Master!$AE$2</f>
        <v>5159</v>
      </c>
      <c r="K17" s="9">
        <v>378</v>
      </c>
      <c r="L17" s="5">
        <f>(Master!H176+Master!Y163)*Master!$AE$2</f>
        <v>5546</v>
      </c>
      <c r="M17" s="9">
        <v>320</v>
      </c>
      <c r="N17" s="7">
        <f>(Master!H216+Master!Y163)*Master!$AE$2</f>
        <v>4761</v>
      </c>
      <c r="O17" s="101"/>
    </row>
    <row r="18" spans="1:15" ht="15" customHeight="1">
      <c r="A18" s="101"/>
      <c r="B18" s="12" t="s">
        <v>13</v>
      </c>
      <c r="C18" s="8">
        <v>460</v>
      </c>
      <c r="D18" s="5">
        <f>(Master!H17+Master!Y164)*Master!$AE$2</f>
        <v>6435</v>
      </c>
      <c r="E18" s="8">
        <v>402</v>
      </c>
      <c r="F18" s="5">
        <f>(Master!H57+Master!Y164)*Master!$AE$2</f>
        <v>5476</v>
      </c>
      <c r="G18" s="8">
        <v>344</v>
      </c>
      <c r="H18" s="5">
        <f>(Master!H97+Master!Y164)*Master!$AE$2</f>
        <v>4691</v>
      </c>
      <c r="I18" s="8">
        <v>344</v>
      </c>
      <c r="J18" s="5">
        <f>(Master!H137+Master!Y164)*Master!$AE$2</f>
        <v>5487</v>
      </c>
      <c r="K18" s="8">
        <v>402</v>
      </c>
      <c r="L18" s="5">
        <f>(Master!H177+Master!Y164)*Master!$AE$2</f>
        <v>5874</v>
      </c>
      <c r="M18" s="8">
        <v>344</v>
      </c>
      <c r="N18" s="7">
        <f>(Master!H217+Master!Y164)*Master!$AE$2</f>
        <v>5089</v>
      </c>
      <c r="O18" s="101"/>
    </row>
    <row r="19" spans="1:15" ht="15" customHeight="1">
      <c r="A19" s="101"/>
      <c r="B19" s="12" t="s">
        <v>14</v>
      </c>
      <c r="C19" s="9">
        <v>485</v>
      </c>
      <c r="D19" s="5">
        <f>(Master!H18+Master!Y165)*Master!$AE$2</f>
        <v>6762</v>
      </c>
      <c r="E19" s="9">
        <v>427</v>
      </c>
      <c r="F19" s="5">
        <f>(Master!H58+Master!Y165)*Master!$AE$2</f>
        <v>5803</v>
      </c>
      <c r="G19" s="9">
        <v>369</v>
      </c>
      <c r="H19" s="5">
        <f>(Master!H98+Master!Y165)*Master!$AE$2</f>
        <v>5018</v>
      </c>
      <c r="I19" s="9">
        <v>369</v>
      </c>
      <c r="J19" s="5">
        <f>(Master!H138+Master!Y165)*Master!$AE$2</f>
        <v>5814</v>
      </c>
      <c r="K19" s="9">
        <v>427</v>
      </c>
      <c r="L19" s="5">
        <f>(Master!H178+Master!Y165)*Master!$AE$2</f>
        <v>6201</v>
      </c>
      <c r="M19" s="9">
        <v>369</v>
      </c>
      <c r="N19" s="7">
        <f>(Master!H218+Master!Y165)*Master!$AE$2</f>
        <v>5416</v>
      </c>
      <c r="O19" s="101"/>
    </row>
    <row r="20" spans="1:15" ht="15" customHeight="1">
      <c r="A20" s="101"/>
      <c r="B20" s="12" t="s">
        <v>15</v>
      </c>
      <c r="C20" s="8">
        <v>510</v>
      </c>
      <c r="D20" s="5">
        <f>(Master!H19+Master!Y166)*Master!$AE$2</f>
        <v>7090</v>
      </c>
      <c r="E20" s="8">
        <v>452</v>
      </c>
      <c r="F20" s="5">
        <f>(Master!H59+Master!Y166)*Master!$AE$2</f>
        <v>6131</v>
      </c>
      <c r="G20" s="8">
        <v>394</v>
      </c>
      <c r="H20" s="5">
        <f>(Master!H99+Master!Y166)*Master!$AE$2</f>
        <v>5346</v>
      </c>
      <c r="I20" s="8">
        <v>394</v>
      </c>
      <c r="J20" s="5">
        <f>(Master!H139+Master!Y166)*Master!$AE$2</f>
        <v>6142</v>
      </c>
      <c r="K20" s="8">
        <v>452</v>
      </c>
      <c r="L20" s="5">
        <f>(Master!H179+Master!Y166)*Master!$AE$2</f>
        <v>6529</v>
      </c>
      <c r="M20" s="8">
        <v>394</v>
      </c>
      <c r="N20" s="7">
        <f>(Master!H219+Master!Y166)*Master!$AE$2</f>
        <v>5744</v>
      </c>
      <c r="O20" s="101"/>
    </row>
    <row r="21" spans="1:15" ht="15" customHeight="1">
      <c r="A21" s="101"/>
      <c r="B21" s="12" t="s">
        <v>16</v>
      </c>
      <c r="C21" s="9">
        <v>535</v>
      </c>
      <c r="D21" s="5">
        <f>(Master!H20+Master!Y167)*Master!$AE$2</f>
        <v>7417</v>
      </c>
      <c r="E21" s="9">
        <v>477</v>
      </c>
      <c r="F21" s="5">
        <f>(Master!H60+Master!Y167)*Master!$AE$2</f>
        <v>6458</v>
      </c>
      <c r="G21" s="9">
        <v>418</v>
      </c>
      <c r="H21" s="5">
        <f>(Master!H100+Master!Y167)*Master!$AE$2</f>
        <v>5673</v>
      </c>
      <c r="I21" s="9">
        <v>418</v>
      </c>
      <c r="J21" s="5">
        <f>(Master!H140+Master!Y167)*Master!$AE$2</f>
        <v>6469</v>
      </c>
      <c r="K21" s="9">
        <v>477</v>
      </c>
      <c r="L21" s="5">
        <f>(Master!H180+Master!Y167)*Master!$AE$2</f>
        <v>6856</v>
      </c>
      <c r="M21" s="9">
        <v>418</v>
      </c>
      <c r="N21" s="7">
        <f>(Master!H220+Master!Y167)*Master!$AE$2</f>
        <v>6071</v>
      </c>
      <c r="O21" s="101"/>
    </row>
    <row r="22" spans="1:15" ht="15" customHeight="1">
      <c r="A22" s="101"/>
      <c r="B22" s="12" t="s">
        <v>17</v>
      </c>
      <c r="C22" s="8">
        <v>559</v>
      </c>
      <c r="D22" s="5">
        <f>(Master!H21+Master!Y168)*Master!$AE$2</f>
        <v>7745</v>
      </c>
      <c r="E22" s="8">
        <v>501</v>
      </c>
      <c r="F22" s="5">
        <f>(Master!H61+Master!Y168)*Master!$AE$2</f>
        <v>6786</v>
      </c>
      <c r="G22" s="8">
        <v>443</v>
      </c>
      <c r="H22" s="5">
        <f>(Master!H101+Master!Y168)*Master!$AE$2</f>
        <v>6001</v>
      </c>
      <c r="I22" s="8">
        <v>443</v>
      </c>
      <c r="J22" s="5">
        <f>(Master!H141+Master!Y168)*Master!$AE$2</f>
        <v>6797</v>
      </c>
      <c r="K22" s="8">
        <v>501</v>
      </c>
      <c r="L22" s="5">
        <f>(Master!H181+Master!Y168)*Master!$AE$2</f>
        <v>7184</v>
      </c>
      <c r="M22" s="8">
        <v>443</v>
      </c>
      <c r="N22" s="7">
        <f>(Master!H221+Master!Y168)*Master!$AE$2</f>
        <v>6399</v>
      </c>
      <c r="O22" s="101"/>
    </row>
    <row r="23" spans="1:15" ht="15" customHeight="1">
      <c r="A23" s="101"/>
      <c r="B23" s="12" t="s">
        <v>18</v>
      </c>
      <c r="C23" s="9">
        <v>584</v>
      </c>
      <c r="D23" s="5">
        <f>(Master!H22+Master!Y169)*Master!$AE$2</f>
        <v>8072</v>
      </c>
      <c r="E23" s="9">
        <v>526</v>
      </c>
      <c r="F23" s="5">
        <f>(Master!H62+Master!Y169)*Master!$AE$2</f>
        <v>7113</v>
      </c>
      <c r="G23" s="9">
        <v>467</v>
      </c>
      <c r="H23" s="5">
        <f>(Master!H102+Master!Y169)*Master!$AE$2</f>
        <v>6328</v>
      </c>
      <c r="I23" s="9">
        <v>467</v>
      </c>
      <c r="J23" s="5">
        <f>(Master!H142+Master!Y169)*Master!$AE$2</f>
        <v>7124</v>
      </c>
      <c r="K23" s="9">
        <v>526</v>
      </c>
      <c r="L23" s="5">
        <f>(Master!H182+Master!Y169)*Master!$AE$2</f>
        <v>7511</v>
      </c>
      <c r="M23" s="9">
        <v>467</v>
      </c>
      <c r="N23" s="7">
        <f>(Master!H222+Master!Y169)*Master!$AE$2</f>
        <v>6726</v>
      </c>
      <c r="O23" s="101"/>
    </row>
    <row r="24" spans="1:15" ht="15" customHeight="1">
      <c r="A24" s="101"/>
      <c r="B24" s="12" t="s">
        <v>19</v>
      </c>
      <c r="C24" s="8">
        <v>608</v>
      </c>
      <c r="D24" s="5">
        <f>(Master!H23+Master!Y170)*Master!$AE$2</f>
        <v>8399</v>
      </c>
      <c r="E24" s="8">
        <v>550</v>
      </c>
      <c r="F24" s="5">
        <f>(Master!H63+Master!Y170)*Master!$AE$2</f>
        <v>7440</v>
      </c>
      <c r="G24" s="8">
        <v>492</v>
      </c>
      <c r="H24" s="5">
        <f>(Master!H103+Master!Y170)*Master!$AE$2</f>
        <v>6655</v>
      </c>
      <c r="I24" s="8">
        <v>492</v>
      </c>
      <c r="J24" s="5">
        <f>(Master!H143+Master!Y170)*Master!$AE$2</f>
        <v>7451</v>
      </c>
      <c r="K24" s="8">
        <v>550</v>
      </c>
      <c r="L24" s="5">
        <f>(Master!H183+Master!Y170)*Master!$AE$2</f>
        <v>7838</v>
      </c>
      <c r="M24" s="8">
        <v>492</v>
      </c>
      <c r="N24" s="7">
        <f>(Master!H223+Master!Y170)*Master!$AE$2</f>
        <v>7053</v>
      </c>
      <c r="O24" s="101"/>
    </row>
    <row r="25" spans="1:15" ht="15" customHeight="1">
      <c r="A25" s="101"/>
      <c r="B25" s="12" t="s">
        <v>20</v>
      </c>
      <c r="C25" s="9">
        <v>633</v>
      </c>
      <c r="D25" s="5">
        <f>(Master!H24+Master!Y171)*Master!$AE$2</f>
        <v>8727</v>
      </c>
      <c r="E25" s="9">
        <v>575</v>
      </c>
      <c r="F25" s="5">
        <f>(Master!H64+Master!Y171)*Master!$AE$2</f>
        <v>7768</v>
      </c>
      <c r="G25" s="9">
        <v>517</v>
      </c>
      <c r="H25" s="5">
        <f>(Master!H104+Master!Y171)*Master!$AE$2</f>
        <v>6983</v>
      </c>
      <c r="I25" s="9">
        <v>517</v>
      </c>
      <c r="J25" s="5">
        <f>(Master!H144+Master!Y171)*Master!$AE$2</f>
        <v>7779</v>
      </c>
      <c r="K25" s="9">
        <v>575</v>
      </c>
      <c r="L25" s="5">
        <f>(Master!H184+Master!Y171)*Master!$AE$2</f>
        <v>8166</v>
      </c>
      <c r="M25" s="9">
        <v>517</v>
      </c>
      <c r="N25" s="7">
        <f>(Master!H224+Master!Y171)*Master!$AE$2</f>
        <v>7381</v>
      </c>
      <c r="O25" s="101"/>
    </row>
    <row r="26" spans="1:15" ht="15" customHeight="1">
      <c r="A26" s="101"/>
      <c r="B26" s="12" t="s">
        <v>21</v>
      </c>
      <c r="C26" s="8">
        <v>657</v>
      </c>
      <c r="D26" s="5">
        <f>(Master!H25+Master!Y172)*Master!$AE$2</f>
        <v>9054</v>
      </c>
      <c r="E26" s="8">
        <v>599</v>
      </c>
      <c r="F26" s="5">
        <f>(Master!H65+Master!Y172)*Master!$AE$2</f>
        <v>8095</v>
      </c>
      <c r="G26" s="8">
        <v>541</v>
      </c>
      <c r="H26" s="5">
        <f>(Master!H105+Master!Y172)*Master!$AE$2</f>
        <v>7310</v>
      </c>
      <c r="I26" s="8">
        <v>541</v>
      </c>
      <c r="J26" s="5">
        <f>(Master!H145+Master!Y172)*Master!$AE$2</f>
        <v>8106</v>
      </c>
      <c r="K26" s="8">
        <v>599</v>
      </c>
      <c r="L26" s="5">
        <f>(Master!H185+Master!Y172)*Master!$AE$2</f>
        <v>8493</v>
      </c>
      <c r="M26" s="8">
        <v>541</v>
      </c>
      <c r="N26" s="7">
        <f>(Master!H225+Master!Y172)*Master!$AE$2</f>
        <v>7708</v>
      </c>
      <c r="O26" s="101"/>
    </row>
    <row r="27" spans="1:15" ht="15" customHeight="1">
      <c r="A27" s="101"/>
      <c r="B27" s="12" t="s">
        <v>22</v>
      </c>
      <c r="C27" s="9">
        <v>682</v>
      </c>
      <c r="D27" s="5">
        <f>(Master!H26+Master!Y173)*Master!$AE$2</f>
        <v>9382</v>
      </c>
      <c r="E27" s="9">
        <v>624</v>
      </c>
      <c r="F27" s="5">
        <f>(Master!H66+Master!Y173)*Master!$AE$2</f>
        <v>8423</v>
      </c>
      <c r="G27" s="9">
        <v>566</v>
      </c>
      <c r="H27" s="5">
        <f>(Master!H106+Master!Y173)*Master!$AE$2</f>
        <v>7638</v>
      </c>
      <c r="I27" s="9">
        <v>566</v>
      </c>
      <c r="J27" s="5">
        <f>(Master!H146+Master!Y173)*Master!$AE$2</f>
        <v>8434</v>
      </c>
      <c r="K27" s="9">
        <v>624</v>
      </c>
      <c r="L27" s="5">
        <f>(Master!H186+Master!Y173)*Master!$AE$2</f>
        <v>8821</v>
      </c>
      <c r="M27" s="9">
        <v>566</v>
      </c>
      <c r="N27" s="7">
        <f>(Master!H226+Master!Y173)*Master!$AE$2</f>
        <v>8036</v>
      </c>
      <c r="O27" s="101"/>
    </row>
    <row r="28" spans="1:15" ht="15" customHeight="1">
      <c r="A28" s="101"/>
      <c r="B28" s="12" t="s">
        <v>23</v>
      </c>
      <c r="C28" s="8">
        <v>706</v>
      </c>
      <c r="D28" s="5">
        <f>(Master!H27+Master!Y174)*Master!$AE$2</f>
        <v>9709</v>
      </c>
      <c r="E28" s="8">
        <v>648</v>
      </c>
      <c r="F28" s="5">
        <f>(Master!H67+Master!Y174)*Master!$AE$2</f>
        <v>8750</v>
      </c>
      <c r="G28" s="8">
        <v>590</v>
      </c>
      <c r="H28" s="5">
        <f>(Master!H107+Master!Y174)*Master!$AE$2</f>
        <v>7965</v>
      </c>
      <c r="I28" s="8">
        <v>590</v>
      </c>
      <c r="J28" s="5">
        <f>(Master!H147+Master!Y174)*Master!$AE$2</f>
        <v>8761</v>
      </c>
      <c r="K28" s="8">
        <v>648</v>
      </c>
      <c r="L28" s="5">
        <f>(Master!H187+Master!Y174)*Master!$AE$2</f>
        <v>9148</v>
      </c>
      <c r="M28" s="8">
        <v>590</v>
      </c>
      <c r="N28" s="7">
        <f>(Master!H227+Master!Y174)*Master!$AE$2</f>
        <v>8363</v>
      </c>
      <c r="O28" s="101"/>
    </row>
    <row r="29" spans="1:15" ht="15" customHeight="1">
      <c r="A29" s="101"/>
      <c r="B29" s="12" t="s">
        <v>24</v>
      </c>
      <c r="C29" s="9">
        <v>731</v>
      </c>
      <c r="D29" s="5">
        <f>(Master!H28+Master!Y175)*Master!$AE$2</f>
        <v>10037</v>
      </c>
      <c r="E29" s="9">
        <v>673</v>
      </c>
      <c r="F29" s="5">
        <f>(Master!H68+Master!Y175)*Master!$AE$2</f>
        <v>9078</v>
      </c>
      <c r="G29" s="9">
        <v>615</v>
      </c>
      <c r="H29" s="5">
        <f>(Master!H108+Master!Y175)*Master!$AE$2</f>
        <v>8293</v>
      </c>
      <c r="I29" s="9">
        <v>615</v>
      </c>
      <c r="J29" s="5">
        <f>(Master!H148+Master!Y175)*Master!$AE$2</f>
        <v>9089</v>
      </c>
      <c r="K29" s="9">
        <v>673</v>
      </c>
      <c r="L29" s="5">
        <f>(Master!H188+Master!Y175)*Master!$AE$2</f>
        <v>9476</v>
      </c>
      <c r="M29" s="9">
        <v>615</v>
      </c>
      <c r="N29" s="7">
        <f>(Master!H228+Master!Y175)*Master!$AE$2</f>
        <v>8691</v>
      </c>
      <c r="O29" s="101"/>
    </row>
    <row r="30" spans="1:15" ht="15" customHeight="1">
      <c r="A30" s="101"/>
      <c r="B30" s="12" t="s">
        <v>25</v>
      </c>
      <c r="C30" s="3">
        <v>756</v>
      </c>
      <c r="D30" s="5">
        <f>(Master!H29+Master!Y176)*Master!$AE$2</f>
        <v>10364</v>
      </c>
      <c r="E30" s="8">
        <v>698</v>
      </c>
      <c r="F30" s="5">
        <f>(Master!H69+Master!Y176)*Master!$AE$2</f>
        <v>9405</v>
      </c>
      <c r="G30" s="8">
        <v>640</v>
      </c>
      <c r="H30" s="5">
        <f>(Master!H109+Master!Y176)*Master!$AE$2</f>
        <v>8620</v>
      </c>
      <c r="I30" s="8">
        <v>640</v>
      </c>
      <c r="J30" s="5">
        <f>(Master!H149+Master!Y176)*Master!$AE$2</f>
        <v>9416</v>
      </c>
      <c r="K30" s="8">
        <v>698</v>
      </c>
      <c r="L30" s="5">
        <f>(Master!H189+Master!Y176)*Master!$AE$2</f>
        <v>9803</v>
      </c>
      <c r="M30" s="8">
        <v>640</v>
      </c>
      <c r="N30" s="7">
        <f>(Master!H229+Master!Y176)*Master!$AE$2</f>
        <v>9018</v>
      </c>
      <c r="O30" s="101"/>
    </row>
    <row r="31" spans="1:15" ht="15" customHeight="1">
      <c r="A31" s="101"/>
      <c r="B31" s="12" t="s">
        <v>26</v>
      </c>
      <c r="C31" s="4">
        <v>781</v>
      </c>
      <c r="D31" s="5">
        <f>(Master!H30+Master!Y177)*Master!$AE$2</f>
        <v>10691</v>
      </c>
      <c r="E31" s="9">
        <v>723</v>
      </c>
      <c r="F31" s="5">
        <f>(Master!H70+Master!Y177)*Master!$AE$2</f>
        <v>9732</v>
      </c>
      <c r="G31" s="9">
        <v>664</v>
      </c>
      <c r="H31" s="5">
        <f>(Master!H110+Master!Y177)*Master!$AE$2</f>
        <v>8947</v>
      </c>
      <c r="I31" s="9">
        <v>664</v>
      </c>
      <c r="J31" s="5">
        <f>(Master!H150+Master!Y177)*Master!$AE$2</f>
        <v>9743</v>
      </c>
      <c r="K31" s="9">
        <v>723</v>
      </c>
      <c r="L31" s="5">
        <f>(Master!H190+Master!Y177)*Master!$AE$2</f>
        <v>10130</v>
      </c>
      <c r="M31" s="9">
        <v>664</v>
      </c>
      <c r="N31" s="7">
        <f>(Master!H230+Master!Y177)*Master!$AE$2</f>
        <v>9345</v>
      </c>
      <c r="O31" s="101"/>
    </row>
    <row r="32" spans="1:15" ht="15" customHeight="1">
      <c r="A32" s="101"/>
      <c r="B32" s="12" t="s">
        <v>27</v>
      </c>
      <c r="C32" s="3">
        <v>805</v>
      </c>
      <c r="D32" s="5">
        <f>(Master!H31+Master!Y178)*Master!$AE$2</f>
        <v>11019</v>
      </c>
      <c r="E32" s="8">
        <v>747</v>
      </c>
      <c r="F32" s="5">
        <f>(Master!H71+Master!Y178)*Master!$AE$2</f>
        <v>10060</v>
      </c>
      <c r="G32" s="8">
        <v>689</v>
      </c>
      <c r="H32" s="5">
        <f>(Master!H111+Master!Y178)*Master!$AE$2</f>
        <v>9275</v>
      </c>
      <c r="I32" s="8">
        <v>689</v>
      </c>
      <c r="J32" s="5">
        <f>(Master!H151+Master!Y178)*Master!$AE$2</f>
        <v>10071</v>
      </c>
      <c r="K32" s="8">
        <v>747</v>
      </c>
      <c r="L32" s="5">
        <f>(Master!H191+Master!Y178)*Master!$AE$2</f>
        <v>10458</v>
      </c>
      <c r="M32" s="8">
        <v>689</v>
      </c>
      <c r="N32" s="7">
        <f>(Master!H231+Master!Y178)*Master!$AE$2</f>
        <v>9673</v>
      </c>
      <c r="O32" s="101"/>
    </row>
    <row r="33" spans="1:22" ht="15" customHeight="1">
      <c r="A33" s="101"/>
      <c r="B33" s="12" t="s">
        <v>28</v>
      </c>
      <c r="C33" s="4">
        <v>830</v>
      </c>
      <c r="D33" s="5">
        <f>(Master!H32+Master!Y179)*Master!$AE$2</f>
        <v>11346</v>
      </c>
      <c r="E33" s="9">
        <v>772</v>
      </c>
      <c r="F33" s="5">
        <f>(Master!H72+Master!Y179)*Master!$AE$2</f>
        <v>10387</v>
      </c>
      <c r="G33" s="9">
        <v>713</v>
      </c>
      <c r="H33" s="5">
        <f>(Master!H112+Master!Y179)*Master!$AE$2</f>
        <v>9602</v>
      </c>
      <c r="I33" s="9">
        <v>713</v>
      </c>
      <c r="J33" s="5">
        <f>(Master!H152+Master!Y179)*Master!$AE$2</f>
        <v>10398</v>
      </c>
      <c r="K33" s="9">
        <v>772</v>
      </c>
      <c r="L33" s="5">
        <f>(Master!H192+Master!Y179)*Master!$AE$2</f>
        <v>10785</v>
      </c>
      <c r="M33" s="9">
        <v>713</v>
      </c>
      <c r="N33" s="7">
        <f>(Master!H232+Master!Y179)*Master!$AE$2</f>
        <v>10000</v>
      </c>
      <c r="O33" s="101"/>
    </row>
    <row r="34" spans="1:22" ht="15" customHeight="1">
      <c r="A34" s="101"/>
      <c r="B34" s="12" t="s">
        <v>29</v>
      </c>
      <c r="C34" s="3">
        <v>854</v>
      </c>
      <c r="D34" s="5">
        <f>(Master!H33+Master!Y180)*Master!$AE$2</f>
        <v>11674</v>
      </c>
      <c r="E34" s="8">
        <v>796</v>
      </c>
      <c r="F34" s="5">
        <f>(Master!H73+Master!Y180)*Master!$AE$2</f>
        <v>10715</v>
      </c>
      <c r="G34" s="8">
        <v>738</v>
      </c>
      <c r="H34" s="5">
        <f>(Master!H113+Master!Y180)*Master!$AE$2</f>
        <v>9930</v>
      </c>
      <c r="I34" s="8">
        <v>738</v>
      </c>
      <c r="J34" s="5">
        <f>(Master!H153+Master!Y180)*Master!$AE$2</f>
        <v>10726</v>
      </c>
      <c r="K34" s="8">
        <v>796</v>
      </c>
      <c r="L34" s="5">
        <f>(Master!H193+Master!Y180)*Master!$AE$2</f>
        <v>11113</v>
      </c>
      <c r="M34" s="8">
        <v>738</v>
      </c>
      <c r="N34" s="7">
        <f>(Master!H233+Master!Y180)*Master!$AE$2</f>
        <v>10328</v>
      </c>
      <c r="O34" s="101"/>
    </row>
    <row r="35" spans="1:22" ht="15" customHeight="1">
      <c r="A35" s="101"/>
      <c r="B35" s="12" t="s">
        <v>30</v>
      </c>
      <c r="C35" s="4">
        <v>879</v>
      </c>
      <c r="D35" s="5">
        <f>(Master!H34+Master!Y181)*Master!$AE$2</f>
        <v>12001</v>
      </c>
      <c r="E35" s="9">
        <v>821</v>
      </c>
      <c r="F35" s="5">
        <f>(Master!H74+Master!Y181)*Master!$AE$2</f>
        <v>11042</v>
      </c>
      <c r="G35" s="9">
        <v>763</v>
      </c>
      <c r="H35" s="5">
        <f>(Master!H114+Master!Y181)*Master!$AE$2</f>
        <v>10257</v>
      </c>
      <c r="I35" s="9">
        <v>763</v>
      </c>
      <c r="J35" s="5">
        <f>(Master!H154+Master!Y181)*Master!$AE$2</f>
        <v>11053</v>
      </c>
      <c r="K35" s="9">
        <v>821</v>
      </c>
      <c r="L35" s="5">
        <f>(Master!H194+Master!Y181)*Master!$AE$2</f>
        <v>11440</v>
      </c>
      <c r="M35" s="9">
        <v>763</v>
      </c>
      <c r="N35" s="7">
        <f>(Master!H234+Master!Y181)*Master!$AE$2</f>
        <v>10655</v>
      </c>
      <c r="O35" s="101"/>
    </row>
    <row r="36" spans="1:22" ht="15" customHeight="1">
      <c r="A36" s="101"/>
      <c r="B36" s="12" t="s">
        <v>31</v>
      </c>
      <c r="C36" s="3">
        <v>903</v>
      </c>
      <c r="D36" s="5">
        <f>(Master!H35+Master!Y182)*Master!$AE$2</f>
        <v>12329</v>
      </c>
      <c r="E36" s="8">
        <v>845</v>
      </c>
      <c r="F36" s="5">
        <f>(Master!H75+Master!Y182)*Master!$AE$2</f>
        <v>11370</v>
      </c>
      <c r="G36" s="8">
        <v>787</v>
      </c>
      <c r="H36" s="5">
        <f>(Master!H115+Master!Y182)*Master!$AE$2</f>
        <v>10585</v>
      </c>
      <c r="I36" s="8">
        <v>787</v>
      </c>
      <c r="J36" s="5">
        <f>(Master!H155+Master!Y182)*Master!$AE$2</f>
        <v>11381</v>
      </c>
      <c r="K36" s="8">
        <v>845</v>
      </c>
      <c r="L36" s="5">
        <f>(Master!H195+Master!Y182)*Master!$AE$2</f>
        <v>11768</v>
      </c>
      <c r="M36" s="8">
        <v>787</v>
      </c>
      <c r="N36" s="7">
        <f>(Master!H235+Master!Y182)*Master!$AE$2</f>
        <v>10983</v>
      </c>
      <c r="O36" s="101"/>
    </row>
    <row r="37" spans="1:22" ht="15" customHeight="1">
      <c r="A37" s="101"/>
      <c r="B37" s="12" t="s">
        <v>32</v>
      </c>
      <c r="C37" s="4">
        <v>928</v>
      </c>
      <c r="D37" s="5">
        <f>(Master!H36+Master!Y183)*Master!$AE$2</f>
        <v>12656</v>
      </c>
      <c r="E37" s="9">
        <v>870</v>
      </c>
      <c r="F37" s="5">
        <f>(Master!H76+Master!Y183)*Master!$AE$2</f>
        <v>11697</v>
      </c>
      <c r="G37" s="9">
        <v>812</v>
      </c>
      <c r="H37" s="5">
        <f>(Master!H116+Master!Y183)*Master!$AE$2</f>
        <v>10912</v>
      </c>
      <c r="I37" s="9">
        <v>812</v>
      </c>
      <c r="J37" s="5">
        <f>(Master!H156+Master!Y183)*Master!$AE$2</f>
        <v>11708</v>
      </c>
      <c r="K37" s="9">
        <v>870</v>
      </c>
      <c r="L37" s="5">
        <f>(Master!H196+Master!Y183)*Master!$AE$2</f>
        <v>12095</v>
      </c>
      <c r="M37" s="9">
        <v>812</v>
      </c>
      <c r="N37" s="7">
        <f>(Master!H236+Master!Y183)*Master!$AE$2</f>
        <v>11310</v>
      </c>
      <c r="O37" s="101"/>
      <c r="P37" s="14"/>
      <c r="Q37" s="14"/>
      <c r="R37" s="14"/>
    </row>
    <row r="38" spans="1:22" ht="15" customHeight="1">
      <c r="A38" s="101"/>
      <c r="B38" s="12" t="s">
        <v>33</v>
      </c>
      <c r="C38" s="3">
        <v>952</v>
      </c>
      <c r="D38" s="5">
        <f>(Master!H37+Master!Y184)*Master!$AE$2</f>
        <v>12983</v>
      </c>
      <c r="E38" s="8">
        <v>894</v>
      </c>
      <c r="F38" s="5">
        <f>(Master!H77+Master!Y184)*Master!$AE$2</f>
        <v>12024</v>
      </c>
      <c r="G38" s="8">
        <v>836</v>
      </c>
      <c r="H38" s="5">
        <f>(Master!H117+Master!Y184)*Master!$AE$2</f>
        <v>11239</v>
      </c>
      <c r="I38" s="8">
        <v>836</v>
      </c>
      <c r="J38" s="5">
        <f>(Master!H157+Master!Y184)*Master!$AE$2</f>
        <v>12035</v>
      </c>
      <c r="K38" s="8">
        <v>894</v>
      </c>
      <c r="L38" s="5">
        <f>(Master!H197+Master!Y184)*Master!$AE$2</f>
        <v>12422</v>
      </c>
      <c r="M38" s="8">
        <v>836</v>
      </c>
      <c r="N38" s="7">
        <f>(Master!H237+Master!Y184)*Master!$AE$2</f>
        <v>11637</v>
      </c>
      <c r="O38" s="101"/>
      <c r="P38" s="14"/>
      <c r="Q38" s="14"/>
      <c r="R38" s="14"/>
    </row>
    <row r="39" spans="1:22" ht="15" customHeight="1" thickBot="1">
      <c r="A39" s="101"/>
      <c r="B39" s="13" t="s">
        <v>34</v>
      </c>
      <c r="C39" s="15">
        <v>977</v>
      </c>
      <c r="D39" s="5">
        <f>(Master!H38+Master!Y185)*Master!$AE$2</f>
        <v>13311</v>
      </c>
      <c r="E39" s="16">
        <v>919</v>
      </c>
      <c r="F39" s="5">
        <f>(Master!H78+Master!Y185)*Master!$AE$2</f>
        <v>12352</v>
      </c>
      <c r="G39" s="16">
        <v>861</v>
      </c>
      <c r="H39" s="5">
        <f>(Master!H118+Master!Y185)*Master!$AE$2</f>
        <v>11567</v>
      </c>
      <c r="I39" s="16">
        <v>861</v>
      </c>
      <c r="J39" s="5">
        <f>(Master!H158+Master!Y185)*Master!$AE$2</f>
        <v>12363</v>
      </c>
      <c r="K39" s="16">
        <v>919</v>
      </c>
      <c r="L39" s="5">
        <f>(Master!H198+Master!Y185)*Master!$AE$2</f>
        <v>12750</v>
      </c>
      <c r="M39" s="16">
        <v>861</v>
      </c>
      <c r="N39" s="7">
        <f>(Master!H238+Master!Y185)*Master!$AE$2</f>
        <v>11965</v>
      </c>
      <c r="O39" s="125"/>
      <c r="P39" s="14"/>
      <c r="Q39" s="14"/>
      <c r="R39" s="14"/>
      <c r="S39" s="14"/>
      <c r="T39" s="14"/>
      <c r="U39" s="14"/>
      <c r="V39" s="14"/>
    </row>
    <row r="40" spans="1:22" ht="13.05" customHeight="1" thickBo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25"/>
      <c r="P40" s="14"/>
      <c r="Q40" s="14"/>
      <c r="R40" s="14"/>
      <c r="S40" s="14"/>
      <c r="T40" s="14"/>
      <c r="U40" s="14"/>
      <c r="V40" s="14"/>
    </row>
    <row r="41" spans="1:22" ht="15.6">
      <c r="A41" s="101"/>
      <c r="B41" s="257" t="s">
        <v>537</v>
      </c>
      <c r="C41" s="258"/>
      <c r="D41" s="258"/>
      <c r="E41" s="259"/>
      <c r="F41" s="255" t="s">
        <v>41</v>
      </c>
      <c r="G41" s="256"/>
      <c r="H41" s="101"/>
      <c r="I41" s="269" t="s">
        <v>539</v>
      </c>
      <c r="J41" s="270"/>
      <c r="K41" s="270"/>
      <c r="L41" s="271"/>
      <c r="M41" s="255" t="s">
        <v>41</v>
      </c>
      <c r="N41" s="256"/>
      <c r="O41" s="125"/>
      <c r="P41" s="14"/>
      <c r="Q41" s="14"/>
      <c r="R41" s="14"/>
      <c r="S41" s="14"/>
      <c r="T41" s="14"/>
      <c r="U41" s="14"/>
      <c r="V41" s="14"/>
    </row>
    <row r="42" spans="1:22" ht="15" customHeight="1">
      <c r="A42" s="101"/>
      <c r="B42" s="260" t="s">
        <v>43</v>
      </c>
      <c r="C42" s="261"/>
      <c r="D42" s="261"/>
      <c r="E42" s="262"/>
      <c r="F42" s="290">
        <f>(Master!AA15)*Master!$AE$2</f>
        <v>1125</v>
      </c>
      <c r="G42" s="291"/>
      <c r="H42" s="101"/>
      <c r="I42" s="260" t="s">
        <v>545</v>
      </c>
      <c r="J42" s="261"/>
      <c r="K42" s="261"/>
      <c r="L42" s="262"/>
      <c r="M42" s="290">
        <f>(Master!AE15)*Master!$AE$2</f>
        <v>415</v>
      </c>
      <c r="N42" s="291"/>
      <c r="O42" s="125"/>
      <c r="P42" s="14"/>
      <c r="Q42" s="14"/>
      <c r="R42" s="14"/>
      <c r="S42" s="14"/>
      <c r="T42" s="14"/>
      <c r="U42" s="14"/>
      <c r="V42" s="14"/>
    </row>
    <row r="43" spans="1:22" ht="15" customHeight="1">
      <c r="A43" s="101"/>
      <c r="B43" s="263" t="s">
        <v>75</v>
      </c>
      <c r="C43" s="264"/>
      <c r="D43" s="264"/>
      <c r="E43" s="265"/>
      <c r="F43" s="275">
        <f>(Master!AB15)*Master!$AE$2</f>
        <v>493</v>
      </c>
      <c r="G43" s="276"/>
      <c r="H43" s="101"/>
      <c r="I43" s="263" t="s">
        <v>45</v>
      </c>
      <c r="J43" s="264"/>
      <c r="K43" s="264"/>
      <c r="L43" s="265"/>
      <c r="M43" s="275">
        <f>(Master!AF15)*Master!$AE$2</f>
        <v>699</v>
      </c>
      <c r="N43" s="276"/>
      <c r="O43" s="125"/>
      <c r="P43" s="14"/>
      <c r="Q43" s="14"/>
      <c r="R43" s="14"/>
      <c r="S43" s="14"/>
      <c r="T43" s="14"/>
      <c r="U43" s="14"/>
      <c r="V43" s="14"/>
    </row>
    <row r="44" spans="1:22" ht="15" customHeight="1" thickBot="1">
      <c r="A44" s="101"/>
      <c r="B44" s="266" t="s">
        <v>44</v>
      </c>
      <c r="C44" s="267"/>
      <c r="D44" s="267"/>
      <c r="E44" s="268"/>
      <c r="F44" s="300">
        <f>(Master!AH15)*Master!$AE$2</f>
        <v>1613</v>
      </c>
      <c r="G44" s="301"/>
      <c r="H44" s="101"/>
      <c r="I44" s="272" t="s">
        <v>74</v>
      </c>
      <c r="J44" s="273"/>
      <c r="K44" s="273"/>
      <c r="L44" s="274"/>
      <c r="M44" s="277">
        <f>(Master!AI15)*Master!$AE$2</f>
        <v>550</v>
      </c>
      <c r="N44" s="278"/>
      <c r="O44" s="101"/>
    </row>
    <row r="45" spans="1:22" ht="15" customHeight="1" thickBo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</row>
    <row r="46" spans="1:22" ht="15" customHeight="1" thickBot="1">
      <c r="A46" s="101"/>
      <c r="B46" s="257" t="s">
        <v>538</v>
      </c>
      <c r="C46" s="258"/>
      <c r="D46" s="258"/>
      <c r="E46" s="259"/>
      <c r="F46" s="255" t="s">
        <v>41</v>
      </c>
      <c r="G46" s="256"/>
      <c r="H46" s="101"/>
      <c r="I46" s="101"/>
      <c r="J46" s="101"/>
      <c r="K46" s="101"/>
      <c r="L46" s="101"/>
      <c r="M46" s="101"/>
      <c r="N46" s="101"/>
      <c r="O46" s="101"/>
    </row>
    <row r="47" spans="1:22" ht="15" customHeight="1">
      <c r="A47" s="101"/>
      <c r="B47" s="293" t="s">
        <v>76</v>
      </c>
      <c r="C47" s="294"/>
      <c r="D47" s="294"/>
      <c r="E47" s="295"/>
      <c r="F47" s="302">
        <f>(Master!AD15)*Master!$AE$2</f>
        <v>1251</v>
      </c>
      <c r="G47" s="303"/>
      <c r="H47" s="101"/>
      <c r="I47" s="304" t="s">
        <v>53</v>
      </c>
      <c r="J47" s="305"/>
      <c r="K47" s="305"/>
      <c r="L47" s="305"/>
      <c r="M47" s="305"/>
      <c r="N47" s="306"/>
      <c r="O47" s="101"/>
    </row>
    <row r="48" spans="1:22" ht="15" customHeight="1">
      <c r="A48" s="101"/>
      <c r="B48" s="296" t="s">
        <v>551</v>
      </c>
      <c r="C48" s="297"/>
      <c r="D48" s="297"/>
      <c r="E48" s="298"/>
      <c r="F48" s="316">
        <f>(Master!AJ15)*Master!$AE$2</f>
        <v>1545</v>
      </c>
      <c r="G48" s="317"/>
      <c r="H48" s="101"/>
      <c r="I48" s="307"/>
      <c r="J48" s="308"/>
      <c r="K48" s="308"/>
      <c r="L48" s="308"/>
      <c r="M48" s="308"/>
      <c r="N48" s="309"/>
      <c r="O48" s="101"/>
    </row>
    <row r="49" spans="1:15" ht="15" customHeight="1" thickBot="1">
      <c r="A49" s="101"/>
      <c r="B49" s="279" t="s">
        <v>536</v>
      </c>
      <c r="C49" s="280"/>
      <c r="D49" s="280"/>
      <c r="E49" s="281"/>
      <c r="F49" s="314">
        <f>(Master!AK15)*Master!$AE$2</f>
        <v>1824</v>
      </c>
      <c r="G49" s="315"/>
      <c r="H49" s="101"/>
      <c r="I49" s="310"/>
      <c r="J49" s="311"/>
      <c r="K49" s="311"/>
      <c r="L49" s="311"/>
      <c r="M49" s="311"/>
      <c r="N49" s="312"/>
      <c r="O49" s="101"/>
    </row>
    <row r="50" spans="1: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</row>
    <row r="51" spans="1:1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</sheetData>
  <sheetProtection algorithmName="SHA-512" hashValue="j60ZpmfqRh2XquYPTqJTYbnYVE4BLBHChsRjpq5ZX4+jt1KPCY9b6daI4pWZ3weNHh84pBzxYZ7pqvHPukwAtA==" saltValue="LhczQMvgQDWih2VjIp/qNw==" spinCount="100000" sheet="1" objects="1" scenarios="1"/>
  <mergeCells count="34">
    <mergeCell ref="B46:E46"/>
    <mergeCell ref="F46:G46"/>
    <mergeCell ref="B47:E47"/>
    <mergeCell ref="F47:G47"/>
    <mergeCell ref="E1:K1"/>
    <mergeCell ref="I47:N49"/>
    <mergeCell ref="B48:E48"/>
    <mergeCell ref="F48:G48"/>
    <mergeCell ref="B49:E49"/>
    <mergeCell ref="F49:G49"/>
    <mergeCell ref="M1:N1"/>
    <mergeCell ref="B3:N3"/>
    <mergeCell ref="C4:D4"/>
    <mergeCell ref="E4:F4"/>
    <mergeCell ref="G4:H4"/>
    <mergeCell ref="I4:J4"/>
    <mergeCell ref="K4:L4"/>
    <mergeCell ref="M4:N4"/>
    <mergeCell ref="M41:N41"/>
    <mergeCell ref="B42:E42"/>
    <mergeCell ref="F42:G42"/>
    <mergeCell ref="I42:L42"/>
    <mergeCell ref="M42:N42"/>
    <mergeCell ref="B41:E41"/>
    <mergeCell ref="F41:G41"/>
    <mergeCell ref="I41:L41"/>
    <mergeCell ref="M43:N43"/>
    <mergeCell ref="B44:E44"/>
    <mergeCell ref="F44:G44"/>
    <mergeCell ref="I44:L44"/>
    <mergeCell ref="M44:N44"/>
    <mergeCell ref="B43:E43"/>
    <mergeCell ref="F43:G43"/>
    <mergeCell ref="I43:L43"/>
  </mergeCells>
  <printOptions horizontalCentered="1"/>
  <pageMargins left="0.25" right="0.25" top="0.75" bottom="0.75" header="0.3" footer="0.3"/>
  <pageSetup scale="89" orientation="portrait" r:id="rId1"/>
  <headerFooter>
    <oddFooter>&amp;LMcWane Plant &amp;&amp; Industrial&amp;Cwww.mcwanepi.com&amp;RPhone: (866) 924-8674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2E75B4C-71D9-4124-9DCD-F6BCF9DDB43A}">
            <xm:f>'Cover Page'!$E$31=4</xm:f>
            <x14:dxf>
              <font>
                <color theme="0"/>
              </font>
              <fill>
                <patternFill>
                  <bgColor theme="6" tint="-0.499984740745262"/>
                </patternFill>
              </fill>
            </x14:dxf>
          </x14:cfRule>
          <x14:cfRule type="expression" priority="2" id="{996C4352-CAFC-4F6E-893D-12F6FA0166D8}">
            <xm:f>'Cover Page'!$E$31=3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" id="{C1902FDD-FF69-4A8D-9033-B9CE7E6F0BA6}">
            <xm:f>'Cover Page'!$E$31=2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14:cfRule type="expression" priority="4" id="{63D93FE9-9086-4C49-8868-858A70FC9B80}">
            <xm:f>'Cover Page'!$E$31=1</xm:f>
            <x14:dxf>
              <font>
                <color theme="0"/>
              </font>
              <fill>
                <patternFill>
                  <bgColor rgb="FF102649"/>
                </patternFill>
              </fill>
            </x14:dxf>
          </x14:cfRule>
          <xm:sqref>B3:N3 B4:B39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53F83BD3FD44895B791B52D813C0A" ma:contentTypeVersion="13" ma:contentTypeDescription="Create a new document." ma:contentTypeScope="" ma:versionID="c436052caba7b485d14ef9fde9038e9e">
  <xsd:schema xmlns:xsd="http://www.w3.org/2001/XMLSchema" xmlns:xs="http://www.w3.org/2001/XMLSchema" xmlns:p="http://schemas.microsoft.com/office/2006/metadata/properties" xmlns:ns3="8d7a736b-2961-4340-86c6-95776c8d2d9b" xmlns:ns4="1468d9bf-8910-4af4-863a-b630a3461018" targetNamespace="http://schemas.microsoft.com/office/2006/metadata/properties" ma:root="true" ma:fieldsID="98e303031317916e003aaf11ce97e9ef" ns3:_="" ns4:_="">
    <xsd:import namespace="8d7a736b-2961-4340-86c6-95776c8d2d9b"/>
    <xsd:import namespace="1468d9bf-8910-4af4-863a-b630a34610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a736b-2961-4340-86c6-95776c8d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8d9bf-8910-4af4-863a-b630a3461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DF5DA0-25D8-48AE-9EDE-91159841F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D1F6F-5A18-4198-98C5-A1C136AAB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a736b-2961-4340-86c6-95776c8d2d9b"/>
    <ds:schemaRef ds:uri="1468d9bf-8910-4af4-863a-b630a3461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D5EA2B-5A48-49F6-A5E2-884709CEF7A3}">
  <ds:schemaRefs>
    <ds:schemaRef ds:uri="http://schemas.microsoft.com/office/infopath/2007/PartnerControls"/>
    <ds:schemaRef ds:uri="http://purl.org/dc/elements/1.1/"/>
    <ds:schemaRef ds:uri="http://purl.org/dc/terms/"/>
    <ds:schemaRef ds:uri="1468d9bf-8910-4af4-863a-b630a346101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d7a736b-2961-4340-86c6-95776c8d2d9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Cover Page</vt:lpstr>
      <vt:lpstr>Master</vt:lpstr>
      <vt:lpstr>Anchor Pipe</vt:lpstr>
      <vt:lpstr>3" Pipe</vt:lpstr>
      <vt:lpstr>4" Pipe</vt:lpstr>
      <vt:lpstr>6" Pipe</vt:lpstr>
      <vt:lpstr>8" Pipe</vt:lpstr>
      <vt:lpstr>10" Pipe</vt:lpstr>
      <vt:lpstr>12" Pipe</vt:lpstr>
      <vt:lpstr>14" Pipe</vt:lpstr>
      <vt:lpstr>16" Pipe</vt:lpstr>
      <vt:lpstr>18" Pipe</vt:lpstr>
      <vt:lpstr>20" Pipe</vt:lpstr>
      <vt:lpstr>24" Pipe</vt:lpstr>
      <vt:lpstr>30" Pipe</vt:lpstr>
      <vt:lpstr>36" Pipe</vt:lpstr>
      <vt:lpstr>42" Pipe</vt:lpstr>
      <vt:lpstr>48" Pipe</vt:lpstr>
      <vt:lpstr>'10" Pipe'!Print_Area</vt:lpstr>
      <vt:lpstr>'12" Pipe'!Print_Area</vt:lpstr>
      <vt:lpstr>'14" Pipe'!Print_Area</vt:lpstr>
      <vt:lpstr>'16" Pipe'!Print_Area</vt:lpstr>
      <vt:lpstr>'18" Pipe'!Print_Area</vt:lpstr>
      <vt:lpstr>'20" Pipe'!Print_Area</vt:lpstr>
      <vt:lpstr>'24" Pipe'!Print_Area</vt:lpstr>
      <vt:lpstr>'3" Pipe'!Print_Area</vt:lpstr>
      <vt:lpstr>'30" Pipe'!Print_Area</vt:lpstr>
      <vt:lpstr>'36" Pipe'!Print_Area</vt:lpstr>
      <vt:lpstr>'4" Pipe'!Print_Area</vt:lpstr>
      <vt:lpstr>'42" Pipe'!Print_Area</vt:lpstr>
      <vt:lpstr>'48" Pipe'!Print_Area</vt:lpstr>
      <vt:lpstr>'6" Pipe'!Print_Area</vt:lpstr>
      <vt:lpstr>'8" Pipe'!Print_Area</vt:lpstr>
      <vt:lpstr>'Anchor Pipe'!Print_Area</vt:lpstr>
      <vt:lpstr>'3" Pipe'!Print_Titles</vt:lpstr>
    </vt:vector>
  </TitlesOfParts>
  <Company>CLOW WATER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ted.fannin@mcwaneductile.com</dc:creator>
  <cp:lastModifiedBy>Cory Humphreys</cp:lastModifiedBy>
  <cp:lastPrinted>2024-09-09T16:49:29Z</cp:lastPrinted>
  <dcterms:created xsi:type="dcterms:W3CDTF">1998-07-08T12:32:12Z</dcterms:created>
  <dcterms:modified xsi:type="dcterms:W3CDTF">2026-06-16T16:16:23Z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0x01010093A53F83BD3FD44895B791B52D813C0A</vt:lpwstr>
  </property>
</Properties>
</file>